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.sulakvelidze\Desktop\"/>
    </mc:Choice>
  </mc:AlternateContent>
  <bookViews>
    <workbookView xWindow="0" yWindow="0" windowWidth="28800" windowHeight="12300"/>
  </bookViews>
  <sheets>
    <sheet name="Sheet1" sheetId="2" r:id="rId1"/>
  </sheets>
  <externalReferences>
    <externalReference r:id="rId2"/>
    <externalReference r:id="rId3"/>
    <externalReference r:id="rId4"/>
  </externalReferences>
  <definedNames>
    <definedName name="_xlnm.Print_Area" localSheetId="0">Sheet1!$A$1:$IL$44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Y39" i="2" l="1"/>
  <c r="GU39" i="2"/>
  <c r="GT39" i="2"/>
  <c r="GS39" i="2"/>
  <c r="GR39" i="2"/>
  <c r="GQ39" i="2"/>
  <c r="GP39" i="2"/>
  <c r="GO39" i="2"/>
  <c r="GN39" i="2"/>
  <c r="GM39" i="2"/>
  <c r="GL39" i="2"/>
  <c r="GK39" i="2"/>
  <c r="GJ39" i="2"/>
  <c r="GI39" i="2"/>
  <c r="GH39" i="2"/>
  <c r="GG39" i="2"/>
  <c r="GF39" i="2"/>
  <c r="GE39" i="2"/>
  <c r="GD39" i="2"/>
  <c r="GC39" i="2"/>
  <c r="GB39" i="2"/>
  <c r="FZ39" i="2"/>
  <c r="FY39" i="2"/>
  <c r="FX39" i="2"/>
  <c r="FW39" i="2"/>
  <c r="FV39" i="2"/>
  <c r="FU39" i="2"/>
  <c r="FT39" i="2"/>
  <c r="FS39" i="2"/>
  <c r="FR39" i="2"/>
  <c r="FO39" i="2"/>
  <c r="FN39" i="2"/>
  <c r="FL39" i="2"/>
  <c r="FK39" i="2"/>
  <c r="FJ39" i="2"/>
  <c r="FI39" i="2"/>
  <c r="FH39" i="2"/>
  <c r="FE39" i="2"/>
  <c r="FD39" i="2"/>
  <c r="FC39" i="2"/>
  <c r="FB39" i="2"/>
  <c r="FA39" i="2"/>
  <c r="EZ39" i="2"/>
  <c r="EV39" i="2"/>
  <c r="ET39" i="2"/>
  <c r="ES39" i="2"/>
  <c r="EU39" i="2" s="1"/>
  <c r="ER39" i="2"/>
  <c r="EP39" i="2"/>
  <c r="EO39" i="2"/>
  <c r="EN39" i="2"/>
  <c r="EM39" i="2"/>
  <c r="EL39" i="2"/>
  <c r="EK39" i="2"/>
  <c r="EJ39" i="2"/>
  <c r="EI39" i="2"/>
  <c r="EH39" i="2"/>
  <c r="DS39" i="2"/>
  <c r="DR39" i="2"/>
  <c r="DN39" i="2"/>
  <c r="DM39" i="2"/>
  <c r="DL39" i="2"/>
  <c r="DK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N39" i="2"/>
  <c r="CM39" i="2"/>
  <c r="CK39" i="2"/>
  <c r="CJ39" i="2"/>
  <c r="CF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GY38" i="2"/>
  <c r="GX38" i="2"/>
  <c r="GW38" i="2"/>
  <c r="DO38" i="2"/>
  <c r="HK35" i="2"/>
  <c r="HJ35" i="2"/>
  <c r="HI35" i="2"/>
  <c r="HH35" i="2"/>
  <c r="HG35" i="2"/>
  <c r="HF35" i="2"/>
  <c r="HE35" i="2"/>
  <c r="HD35" i="2"/>
  <c r="HC35" i="2"/>
  <c r="HB35" i="2"/>
  <c r="HA35" i="2"/>
  <c r="GZ35" i="2"/>
  <c r="GY35" i="2"/>
  <c r="GX35" i="2"/>
  <c r="GW35" i="2"/>
  <c r="AO32" i="2"/>
  <c r="A32" i="2"/>
  <c r="GV29" i="2"/>
  <c r="GU29" i="2"/>
  <c r="GT29" i="2"/>
  <c r="GS29" i="2"/>
  <c r="GR29" i="2"/>
  <c r="GQ29" i="2"/>
  <c r="GP29" i="2"/>
  <c r="GO29" i="2"/>
  <c r="GN29" i="2"/>
  <c r="GL29" i="2"/>
  <c r="GK29" i="2"/>
  <c r="GJ29" i="2"/>
  <c r="GI29" i="2"/>
  <c r="GH29" i="2"/>
  <c r="GG29" i="2"/>
  <c r="GF29" i="2"/>
  <c r="GE29" i="2"/>
  <c r="GD29" i="2"/>
  <c r="GC29" i="2"/>
  <c r="GB29" i="2"/>
  <c r="GA29" i="2"/>
  <c r="FZ29" i="2"/>
  <c r="FY29" i="2"/>
  <c r="FX29" i="2"/>
  <c r="FW29" i="2"/>
  <c r="FV29" i="2"/>
  <c r="FU29" i="2"/>
  <c r="FT29" i="2"/>
  <c r="FS29" i="2"/>
  <c r="FR29" i="2"/>
  <c r="FQ29" i="2"/>
  <c r="FP29" i="2"/>
  <c r="FO29" i="2"/>
  <c r="FN29" i="2"/>
  <c r="FM29" i="2"/>
  <c r="FL29" i="2"/>
  <c r="FK29" i="2"/>
  <c r="FJ29" i="2"/>
  <c r="FI29" i="2"/>
  <c r="FH29" i="2"/>
  <c r="FG29" i="2"/>
  <c r="FF29" i="2"/>
  <c r="FE29" i="2"/>
  <c r="FD29" i="2"/>
  <c r="FC29" i="2"/>
  <c r="FB29" i="2"/>
  <c r="FA29" i="2"/>
  <c r="EZ29" i="2"/>
  <c r="EY29" i="2"/>
  <c r="EX29" i="2"/>
  <c r="EW29" i="2"/>
  <c r="EV29" i="2"/>
  <c r="EU29" i="2"/>
  <c r="ET29" i="2"/>
  <c r="ES29" i="2"/>
  <c r="ER29" i="2"/>
  <c r="EQ29" i="2"/>
  <c r="EP29" i="2"/>
  <c r="EO29" i="2"/>
  <c r="EN29" i="2"/>
  <c r="EM29" i="2"/>
  <c r="EL29" i="2"/>
  <c r="EK29" i="2"/>
  <c r="EJ29" i="2"/>
  <c r="EI29" i="2"/>
  <c r="EH29" i="2"/>
  <c r="EG29" i="2"/>
  <c r="EF29" i="2"/>
  <c r="EE29" i="2"/>
  <c r="ED29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FP27" i="2"/>
  <c r="FP25" i="2" s="1"/>
  <c r="FD27" i="2"/>
  <c r="FD26" i="2"/>
  <c r="FD25" i="2" s="1"/>
  <c r="GR25" i="2"/>
  <c r="GQ25" i="2"/>
  <c r="GP25" i="2"/>
  <c r="GO25" i="2"/>
  <c r="GN25" i="2"/>
  <c r="GM25" i="2"/>
  <c r="GM35" i="2" s="1"/>
  <c r="GL25" i="2"/>
  <c r="GK25" i="2"/>
  <c r="GJ25" i="2"/>
  <c r="GI25" i="2"/>
  <c r="GH25" i="2"/>
  <c r="GG25" i="2"/>
  <c r="GF25" i="2"/>
  <c r="GE25" i="2"/>
  <c r="GD25" i="2"/>
  <c r="GC25" i="2"/>
  <c r="GB25" i="2"/>
  <c r="GA25" i="2"/>
  <c r="FZ25" i="2"/>
  <c r="FY25" i="2"/>
  <c r="FX25" i="2"/>
  <c r="FW25" i="2"/>
  <c r="FV25" i="2"/>
  <c r="FU25" i="2"/>
  <c r="FT25" i="2"/>
  <c r="FS25" i="2"/>
  <c r="FR25" i="2"/>
  <c r="FQ25" i="2"/>
  <c r="FO25" i="2"/>
  <c r="FN25" i="2"/>
  <c r="FM25" i="2"/>
  <c r="FL25" i="2"/>
  <c r="FK25" i="2"/>
  <c r="FJ25" i="2"/>
  <c r="FI25" i="2"/>
  <c r="FH25" i="2"/>
  <c r="FG25" i="2"/>
  <c r="FF25" i="2"/>
  <c r="FE25" i="2"/>
  <c r="FC25" i="2"/>
  <c r="FB25" i="2"/>
  <c r="FA25" i="2"/>
  <c r="EZ25" i="2"/>
  <c r="EY25" i="2"/>
  <c r="EX25" i="2"/>
  <c r="EW25" i="2"/>
  <c r="EV25" i="2"/>
  <c r="EU25" i="2"/>
  <c r="ET25" i="2"/>
  <c r="ES25" i="2"/>
  <c r="ER25" i="2"/>
  <c r="EQ25" i="2"/>
  <c r="EP25" i="2"/>
  <c r="EO25" i="2"/>
  <c r="EN25" i="2"/>
  <c r="EM25" i="2"/>
  <c r="EL25" i="2"/>
  <c r="EK25" i="2"/>
  <c r="EJ25" i="2"/>
  <c r="EI25" i="2"/>
  <c r="EH25" i="2"/>
  <c r="EG25" i="2"/>
  <c r="EF25" i="2"/>
  <c r="EE25" i="2"/>
  <c r="ED25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X32" i="2" s="1"/>
  <c r="AW25" i="2"/>
  <c r="AW32" i="2" s="1"/>
  <c r="AV25" i="2"/>
  <c r="AU25" i="2"/>
  <c r="AU32" i="2" s="1"/>
  <c r="AT25" i="2"/>
  <c r="AT32" i="2" s="1"/>
  <c r="AS25" i="2"/>
  <c r="AS32" i="2" s="1"/>
  <c r="AR25" i="2"/>
  <c r="AQ25" i="2"/>
  <c r="AP25" i="2"/>
  <c r="AP32" i="2" s="1"/>
  <c r="AO25" i="2"/>
  <c r="AN25" i="2"/>
  <c r="AN32" i="2" s="1"/>
  <c r="AM25" i="2"/>
  <c r="AL25" i="2"/>
  <c r="AL32" i="2" s="1"/>
  <c r="AK25" i="2"/>
  <c r="AK32" i="2" s="1"/>
  <c r="AJ25" i="2"/>
  <c r="AI25" i="2"/>
  <c r="AI32" i="2" s="1"/>
  <c r="AH25" i="2"/>
  <c r="AH32" i="2" s="1"/>
  <c r="AG25" i="2"/>
  <c r="AG32" i="2" s="1"/>
  <c r="AF25" i="2"/>
  <c r="AE25" i="2"/>
  <c r="AD25" i="2"/>
  <c r="AC25" i="2"/>
  <c r="AB25" i="2"/>
  <c r="AA25" i="2"/>
  <c r="Z25" i="2"/>
  <c r="Z32" i="2" s="1"/>
  <c r="Y25" i="2"/>
  <c r="Y32" i="2" s="1"/>
  <c r="X25" i="2"/>
  <c r="W25" i="2"/>
  <c r="W32" i="2" s="1"/>
  <c r="V25" i="2"/>
  <c r="V32" i="2" s="1"/>
  <c r="U25" i="2"/>
  <c r="U32" i="2" s="1"/>
  <c r="T25" i="2"/>
  <c r="S25" i="2"/>
  <c r="R25" i="2"/>
  <c r="R32" i="2" s="1"/>
  <c r="Q25" i="2"/>
  <c r="Q32" i="2" s="1"/>
  <c r="P25" i="2"/>
  <c r="P32" i="2" s="1"/>
  <c r="O25" i="2"/>
  <c r="N25" i="2"/>
  <c r="N32" i="2" s="1"/>
  <c r="M25" i="2"/>
  <c r="M32" i="2" s="1"/>
  <c r="L25" i="2"/>
  <c r="K25" i="2"/>
  <c r="K32" i="2" s="1"/>
  <c r="J25" i="2"/>
  <c r="J32" i="2" s="1"/>
  <c r="I25" i="2"/>
  <c r="I32" i="2" s="1"/>
  <c r="H25" i="2"/>
  <c r="G25" i="2"/>
  <c r="F25" i="2"/>
  <c r="F32" i="2" s="1"/>
  <c r="E25" i="2"/>
  <c r="E32" i="2" s="1"/>
  <c r="D25" i="2"/>
  <c r="D32" i="2" s="1"/>
  <c r="ES24" i="2"/>
  <c r="ES35" i="2" s="1"/>
  <c r="A22" i="2"/>
  <c r="GV21" i="2"/>
  <c r="GU21" i="2"/>
  <c r="GT21" i="2"/>
  <c r="GS21" i="2"/>
  <c r="GR21" i="2"/>
  <c r="GQ21" i="2"/>
  <c r="GP21" i="2"/>
  <c r="GO21" i="2"/>
  <c r="GN21" i="2"/>
  <c r="GL21" i="2"/>
  <c r="GK21" i="2"/>
  <c r="GJ21" i="2"/>
  <c r="GI21" i="2"/>
  <c r="GH21" i="2"/>
  <c r="GG21" i="2"/>
  <c r="GF21" i="2"/>
  <c r="GE21" i="2"/>
  <c r="GD21" i="2"/>
  <c r="GC21" i="2"/>
  <c r="GB21" i="2"/>
  <c r="GA21" i="2"/>
  <c r="GA24" i="2" s="1"/>
  <c r="FZ21" i="2"/>
  <c r="FY21" i="2"/>
  <c r="FX21" i="2"/>
  <c r="FW21" i="2"/>
  <c r="FV21" i="2"/>
  <c r="FU21" i="2"/>
  <c r="FT21" i="2"/>
  <c r="FS21" i="2"/>
  <c r="FR21" i="2"/>
  <c r="FQ21" i="2"/>
  <c r="FP21" i="2"/>
  <c r="FO21" i="2"/>
  <c r="FN21" i="2"/>
  <c r="FM21" i="2"/>
  <c r="FL21" i="2"/>
  <c r="FK21" i="2"/>
  <c r="FJ21" i="2"/>
  <c r="FI21" i="2"/>
  <c r="FH21" i="2"/>
  <c r="FG21" i="2"/>
  <c r="FF21" i="2"/>
  <c r="FE21" i="2"/>
  <c r="FE24" i="2" s="1"/>
  <c r="FE35" i="2" s="1"/>
  <c r="FD21" i="2"/>
  <c r="FC21" i="2"/>
  <c r="FB21" i="2"/>
  <c r="FA21" i="2"/>
  <c r="EZ21" i="2"/>
  <c r="EY21" i="2"/>
  <c r="EX21" i="2"/>
  <c r="EW21" i="2"/>
  <c r="EV21" i="2"/>
  <c r="EU21" i="2"/>
  <c r="ET21" i="2"/>
  <c r="ES21" i="2"/>
  <c r="ER21" i="2"/>
  <c r="EP21" i="2"/>
  <c r="EO21" i="2"/>
  <c r="EN21" i="2"/>
  <c r="EM21" i="2"/>
  <c r="EL21" i="2"/>
  <c r="EK21" i="2"/>
  <c r="EJ21" i="2"/>
  <c r="EI21" i="2"/>
  <c r="EH21" i="2"/>
  <c r="EG21" i="2"/>
  <c r="EF21" i="2"/>
  <c r="EE21" i="2"/>
  <c r="ED21" i="2"/>
  <c r="EC21" i="2"/>
  <c r="EB21" i="2"/>
  <c r="EA21" i="2"/>
  <c r="EA38" i="2" s="1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C21" i="2"/>
  <c r="CB21" i="2"/>
  <c r="CA21" i="2"/>
  <c r="BZ21" i="2"/>
  <c r="BY21" i="2"/>
  <c r="BY24" i="2" s="1"/>
  <c r="BY35" i="2" s="1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GY20" i="2"/>
  <c r="GX20" i="2"/>
  <c r="GU20" i="2"/>
  <c r="GU24" i="2" s="1"/>
  <c r="GU35" i="2" s="1"/>
  <c r="GT20" i="2"/>
  <c r="GT24" i="2" s="1"/>
  <c r="GT35" i="2" s="1"/>
  <c r="GD20" i="2"/>
  <c r="GD24" i="2" s="1"/>
  <c r="GD35" i="2" s="1"/>
  <c r="GA20" i="2"/>
  <c r="F20" i="2"/>
  <c r="AB19" i="2"/>
  <c r="AB18" i="2"/>
  <c r="A18" i="2"/>
  <c r="AB17" i="2"/>
  <c r="AB16" i="2"/>
  <c r="AB15" i="2"/>
  <c r="AB14" i="2"/>
  <c r="A14" i="2"/>
  <c r="AB13" i="2"/>
  <c r="GV12" i="2"/>
  <c r="GR12" i="2"/>
  <c r="GQ12" i="2"/>
  <c r="GQ38" i="2" s="1"/>
  <c r="GP12" i="2"/>
  <c r="GO12" i="2"/>
  <c r="GN12" i="2"/>
  <c r="GN38" i="2" s="1"/>
  <c r="GM12" i="2"/>
  <c r="GM38" i="2" s="1"/>
  <c r="GL12" i="2"/>
  <c r="GL38" i="2" s="1"/>
  <c r="GK12" i="2"/>
  <c r="GK38" i="2" s="1"/>
  <c r="GJ12" i="2"/>
  <c r="GI12" i="2"/>
  <c r="GH12" i="2"/>
  <c r="GH38" i="2" s="1"/>
  <c r="GG12" i="2"/>
  <c r="GG38" i="2" s="1"/>
  <c r="GF12" i="2"/>
  <c r="GF20" i="2" s="1"/>
  <c r="GF24" i="2" s="1"/>
  <c r="GF35" i="2" s="1"/>
  <c r="GE12" i="2"/>
  <c r="GE20" i="2" s="1"/>
  <c r="GE24" i="2" s="1"/>
  <c r="GE35" i="2" s="1"/>
  <c r="GD12" i="2"/>
  <c r="GC12" i="2"/>
  <c r="GC20" i="2" s="1"/>
  <c r="GB12" i="2"/>
  <c r="GB20" i="2" s="1"/>
  <c r="FZ12" i="2"/>
  <c r="FZ38" i="2" s="1"/>
  <c r="FY12" i="2"/>
  <c r="FY38" i="2" s="1"/>
  <c r="FX12" i="2"/>
  <c r="FX38" i="2" s="1"/>
  <c r="FW12" i="2"/>
  <c r="FV12" i="2"/>
  <c r="FV38" i="2" s="1"/>
  <c r="FU12" i="2"/>
  <c r="FU24" i="2" s="1"/>
  <c r="FT12" i="2"/>
  <c r="FT38" i="2" s="1"/>
  <c r="FS12" i="2"/>
  <c r="FS38" i="2" s="1"/>
  <c r="FR12" i="2"/>
  <c r="FR38" i="2" s="1"/>
  <c r="FQ12" i="2"/>
  <c r="FP12" i="2"/>
  <c r="FP20" i="2" s="1"/>
  <c r="FO12" i="2"/>
  <c r="FO38" i="2" s="1"/>
  <c r="FN12" i="2"/>
  <c r="FN38" i="2" s="1"/>
  <c r="FM12" i="2"/>
  <c r="FM38" i="2" s="1"/>
  <c r="FL12" i="2"/>
  <c r="FL38" i="2" s="1"/>
  <c r="FK12" i="2"/>
  <c r="FJ12" i="2"/>
  <c r="FJ38" i="2" s="1"/>
  <c r="FI12" i="2"/>
  <c r="FI38" i="2" s="1"/>
  <c r="FH12" i="2"/>
  <c r="FH38" i="2" s="1"/>
  <c r="FG12" i="2"/>
  <c r="FG38" i="2" s="1"/>
  <c r="FF12" i="2"/>
  <c r="FF38" i="2" s="1"/>
  <c r="FE12" i="2"/>
  <c r="FD12" i="2"/>
  <c r="FC12" i="2"/>
  <c r="FC38" i="2" s="1"/>
  <c r="FB12" i="2"/>
  <c r="FB38" i="2" s="1"/>
  <c r="FA12" i="2"/>
  <c r="FA38" i="2" s="1"/>
  <c r="EZ12" i="2"/>
  <c r="EZ38" i="2" s="1"/>
  <c r="EY12" i="2"/>
  <c r="EX12" i="2"/>
  <c r="EX38" i="2" s="1"/>
  <c r="EW12" i="2"/>
  <c r="EW38" i="2" s="1"/>
  <c r="EV12" i="2"/>
  <c r="EV38" i="2" s="1"/>
  <c r="EU12" i="2"/>
  <c r="EU38" i="2" s="1"/>
  <c r="ET12" i="2"/>
  <c r="ET20" i="2" s="1"/>
  <c r="ES12" i="2"/>
  <c r="ER12" i="2"/>
  <c r="EQ12" i="2"/>
  <c r="EP12" i="2"/>
  <c r="EP38" i="2" s="1"/>
  <c r="EO12" i="2"/>
  <c r="EO38" i="2" s="1"/>
  <c r="EN12" i="2"/>
  <c r="EN38" i="2" s="1"/>
  <c r="EM12" i="2"/>
  <c r="EM38" i="2" s="1"/>
  <c r="EL12" i="2"/>
  <c r="EK12" i="2"/>
  <c r="EK38" i="2" s="1"/>
  <c r="EJ12" i="2"/>
  <c r="EJ38" i="2" s="1"/>
  <c r="EI12" i="2"/>
  <c r="EI38" i="2" s="1"/>
  <c r="EH12" i="2"/>
  <c r="EH38" i="2" s="1"/>
  <c r="EG12" i="2"/>
  <c r="EF12" i="2"/>
  <c r="EE12" i="2"/>
  <c r="ED12" i="2"/>
  <c r="ED38" i="2" s="1"/>
  <c r="EC12" i="2"/>
  <c r="EC38" i="2" s="1"/>
  <c r="EB12" i="2"/>
  <c r="EB38" i="2" s="1"/>
  <c r="EA12" i="2"/>
  <c r="DZ12" i="2"/>
  <c r="DY12" i="2"/>
  <c r="DY38" i="2" s="1"/>
  <c r="DX12" i="2"/>
  <c r="DX38" i="2" s="1"/>
  <c r="DW12" i="2"/>
  <c r="DW38" i="2" s="1"/>
  <c r="DV12" i="2"/>
  <c r="DV38" i="2" s="1"/>
  <c r="DU12" i="2"/>
  <c r="DT12" i="2"/>
  <c r="DS12" i="2"/>
  <c r="DR12" i="2"/>
  <c r="DR38" i="2" s="1"/>
  <c r="DQ12" i="2"/>
  <c r="DQ38" i="2" s="1"/>
  <c r="DP12" i="2"/>
  <c r="DP38" i="2" s="1"/>
  <c r="DO12" i="2"/>
  <c r="DN12" i="2"/>
  <c r="DM12" i="2"/>
  <c r="DM38" i="2" s="1"/>
  <c r="DL12" i="2"/>
  <c r="DL38" i="2" s="1"/>
  <c r="DK12" i="2"/>
  <c r="DK38" i="2" s="1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T38" i="2" s="1"/>
  <c r="CS12" i="2"/>
  <c r="CS38" i="2" s="1"/>
  <c r="CR12" i="2"/>
  <c r="CR38" i="2" s="1"/>
  <c r="CQ12" i="2"/>
  <c r="CP12" i="2"/>
  <c r="CO12" i="2"/>
  <c r="CO38" i="2" s="1"/>
  <c r="CN12" i="2"/>
  <c r="CN38" i="2" s="1"/>
  <c r="CM12" i="2"/>
  <c r="CM38" i="2" s="1"/>
  <c r="CL12" i="2"/>
  <c r="CL38" i="2" s="1"/>
  <c r="CK12" i="2"/>
  <c r="CJ12" i="2"/>
  <c r="CI12" i="2"/>
  <c r="CH12" i="2"/>
  <c r="CH38" i="2" s="1"/>
  <c r="CG12" i="2"/>
  <c r="CG38" i="2" s="1"/>
  <c r="CF12" i="2"/>
  <c r="CF38" i="2" s="1"/>
  <c r="CE12" i="2"/>
  <c r="CE38" i="2" s="1"/>
  <c r="CD12" i="2"/>
  <c r="CD38" i="2" s="1"/>
  <c r="CC12" i="2"/>
  <c r="CC38" i="2" s="1"/>
  <c r="CB12" i="2"/>
  <c r="CB38" i="2" s="1"/>
  <c r="CA12" i="2"/>
  <c r="CA38" i="2" s="1"/>
  <c r="BZ12" i="2"/>
  <c r="BZ38" i="2" s="1"/>
  <c r="BY12" i="2"/>
  <c r="BX12" i="2"/>
  <c r="BX38" i="2" s="1"/>
  <c r="BW12" i="2"/>
  <c r="BW38" i="2" s="1"/>
  <c r="BV12" i="2"/>
  <c r="BV38" i="2" s="1"/>
  <c r="BU12" i="2"/>
  <c r="BU38" i="2" s="1"/>
  <c r="BT12" i="2"/>
  <c r="BT38" i="2" s="1"/>
  <c r="BS12" i="2"/>
  <c r="BR12" i="2"/>
  <c r="BQ12" i="2"/>
  <c r="BQ38" i="2" s="1"/>
  <c r="BP12" i="2"/>
  <c r="BP38" i="2" s="1"/>
  <c r="BO12" i="2"/>
  <c r="BO38" i="2" s="1"/>
  <c r="BN12" i="2"/>
  <c r="BN38" i="2" s="1"/>
  <c r="BM12" i="2"/>
  <c r="BL12" i="2"/>
  <c r="BL38" i="2" s="1"/>
  <c r="BK12" i="2"/>
  <c r="BK38" i="2" s="1"/>
  <c r="BJ12" i="2"/>
  <c r="BJ38" i="2" s="1"/>
  <c r="BI12" i="2"/>
  <c r="BI38" i="2" s="1"/>
  <c r="BH12" i="2"/>
  <c r="BH38" i="2" s="1"/>
  <c r="BG12" i="2"/>
  <c r="BF12" i="2"/>
  <c r="BE12" i="2"/>
  <c r="BE38" i="2" s="1"/>
  <c r="BD12" i="2"/>
  <c r="BD38" i="2" s="1"/>
  <c r="BC12" i="2"/>
  <c r="BC38" i="2" s="1"/>
  <c r="BB12" i="2"/>
  <c r="BB38" i="2" s="1"/>
  <c r="BA12" i="2"/>
  <c r="AZ12" i="2"/>
  <c r="AZ38" i="2" s="1"/>
  <c r="AY12" i="2"/>
  <c r="AY38" i="2" s="1"/>
  <c r="AX12" i="2"/>
  <c r="AX38" i="2" s="1"/>
  <c r="AW12" i="2"/>
  <c r="AW38" i="2" s="1"/>
  <c r="AV12" i="2"/>
  <c r="AV38" i="2" s="1"/>
  <c r="AU12" i="2"/>
  <c r="AT12" i="2"/>
  <c r="AS12" i="2"/>
  <c r="AS38" i="2" s="1"/>
  <c r="AR12" i="2"/>
  <c r="AR38" i="2" s="1"/>
  <c r="AQ12" i="2"/>
  <c r="AQ38" i="2" s="1"/>
  <c r="AP12" i="2"/>
  <c r="AP38" i="2" s="1"/>
  <c r="AO12" i="2"/>
  <c r="AN12" i="2"/>
  <c r="AN38" i="2" s="1"/>
  <c r="AM12" i="2"/>
  <c r="AM38" i="2" s="1"/>
  <c r="AL12" i="2"/>
  <c r="AL38" i="2" s="1"/>
  <c r="AK12" i="2"/>
  <c r="AK38" i="2" s="1"/>
  <c r="AJ12" i="2"/>
  <c r="AJ38" i="2" s="1"/>
  <c r="AI12" i="2"/>
  <c r="AH12" i="2"/>
  <c r="AG12" i="2"/>
  <c r="AG38" i="2" s="1"/>
  <c r="AF12" i="2"/>
  <c r="AF38" i="2" s="1"/>
  <c r="AE12" i="2"/>
  <c r="AE38" i="2" s="1"/>
  <c r="AD12" i="2"/>
  <c r="AD38" i="2" s="1"/>
  <c r="AC12" i="2"/>
  <c r="AA12" i="2"/>
  <c r="AA38" i="2" s="1"/>
  <c r="Z12" i="2"/>
  <c r="Z38" i="2" s="1"/>
  <c r="Y12" i="2"/>
  <c r="Y38" i="2" s="1"/>
  <c r="X12" i="2"/>
  <c r="X38" i="2" s="1"/>
  <c r="W12" i="2"/>
  <c r="W38" i="2" s="1"/>
  <c r="V12" i="2"/>
  <c r="V38" i="2" s="1"/>
  <c r="U12" i="2"/>
  <c r="U38" i="2" s="1"/>
  <c r="T12" i="2"/>
  <c r="T38" i="2" s="1"/>
  <c r="S12" i="2"/>
  <c r="S38" i="2" s="1"/>
  <c r="R12" i="2"/>
  <c r="R38" i="2" s="1"/>
  <c r="Q12" i="2"/>
  <c r="Q38" i="2" s="1"/>
  <c r="P12" i="2"/>
  <c r="P38" i="2" s="1"/>
  <c r="O12" i="2"/>
  <c r="O38" i="2" s="1"/>
  <c r="N12" i="2"/>
  <c r="N38" i="2" s="1"/>
  <c r="M12" i="2"/>
  <c r="M38" i="2" s="1"/>
  <c r="L12" i="2"/>
  <c r="L38" i="2" s="1"/>
  <c r="K12" i="2"/>
  <c r="K38" i="2" s="1"/>
  <c r="J12" i="2"/>
  <c r="J38" i="2" s="1"/>
  <c r="I12" i="2"/>
  <c r="I38" i="2" s="1"/>
  <c r="H12" i="2"/>
  <c r="H38" i="2" s="1"/>
  <c r="G12" i="2"/>
  <c r="G38" i="2" s="1"/>
  <c r="F12" i="2"/>
  <c r="F38" i="2" s="1"/>
  <c r="E12" i="2"/>
  <c r="D12" i="2"/>
  <c r="D38" i="2" s="1"/>
  <c r="AB11" i="2"/>
  <c r="AB10" i="2"/>
  <c r="AB9" i="2"/>
  <c r="AB8" i="2"/>
  <c r="GV7" i="2"/>
  <c r="GV20" i="2" s="1"/>
  <c r="GS7" i="2"/>
  <c r="GS20" i="2" s="1"/>
  <c r="GS24" i="2" s="1"/>
  <c r="GR7" i="2"/>
  <c r="GQ7" i="2"/>
  <c r="GP7" i="2"/>
  <c r="GP20" i="2" s="1"/>
  <c r="GO7" i="2"/>
  <c r="GO20" i="2" s="1"/>
  <c r="GO24" i="2" s="1"/>
  <c r="GO35" i="2" s="1"/>
  <c r="GN7" i="2"/>
  <c r="GN20" i="2" s="1"/>
  <c r="GN24" i="2" s="1"/>
  <c r="GN35" i="2" s="1"/>
  <c r="GL7" i="2"/>
  <c r="GL20" i="2" s="1"/>
  <c r="GL24" i="2" s="1"/>
  <c r="GL35" i="2" s="1"/>
  <c r="GK7" i="2"/>
  <c r="GJ7" i="2"/>
  <c r="GJ20" i="2" s="1"/>
  <c r="GI7" i="2"/>
  <c r="GI20" i="2" s="1"/>
  <c r="GH7" i="2"/>
  <c r="GH20" i="2" s="1"/>
  <c r="GH24" i="2" s="1"/>
  <c r="GH35" i="2" s="1"/>
  <c r="GG7" i="2"/>
  <c r="GG20" i="2" s="1"/>
  <c r="GG24" i="2" s="1"/>
  <c r="GG35" i="2" s="1"/>
  <c r="FO7" i="2"/>
  <c r="FO24" i="2" s="1"/>
  <c r="FN7" i="2"/>
  <c r="FN24" i="2" s="1"/>
  <c r="FM7" i="2"/>
  <c r="FM24" i="2" s="1"/>
  <c r="FL7" i="2"/>
  <c r="FK7" i="2"/>
  <c r="FJ7" i="2"/>
  <c r="FJ24" i="2" s="1"/>
  <c r="FJ35" i="2" s="1"/>
  <c r="FI7" i="2"/>
  <c r="FI24" i="2" s="1"/>
  <c r="FI35" i="2" s="1"/>
  <c r="FH7" i="2"/>
  <c r="FH24" i="2" s="1"/>
  <c r="FG7" i="2"/>
  <c r="FF7" i="2"/>
  <c r="FE7" i="2"/>
  <c r="FE20" i="2" s="1"/>
  <c r="FD7" i="2"/>
  <c r="FD20" i="2" s="1"/>
  <c r="FC7" i="2"/>
  <c r="FC24" i="2" s="1"/>
  <c r="FC35" i="2" s="1"/>
  <c r="FB7" i="2"/>
  <c r="FB24" i="2" s="1"/>
  <c r="FA7" i="2"/>
  <c r="FA24" i="2" s="1"/>
  <c r="EZ7" i="2"/>
  <c r="EY7" i="2"/>
  <c r="EX7" i="2"/>
  <c r="EX24" i="2" s="1"/>
  <c r="EX35" i="2" s="1"/>
  <c r="EW7" i="2"/>
  <c r="EW24" i="2" s="1"/>
  <c r="EW35" i="2" s="1"/>
  <c r="EV7" i="2"/>
  <c r="EV24" i="2" s="1"/>
  <c r="EU7" i="2"/>
  <c r="ET7" i="2"/>
  <c r="ES7" i="2"/>
  <c r="ES20" i="2" s="1"/>
  <c r="ER7" i="2"/>
  <c r="ER20" i="2" s="1"/>
  <c r="EQ7" i="2"/>
  <c r="EQ24" i="2" s="1"/>
  <c r="EQ35" i="2" s="1"/>
  <c r="EP7" i="2"/>
  <c r="EP24" i="2" s="1"/>
  <c r="EO7" i="2"/>
  <c r="EO24" i="2" s="1"/>
  <c r="EN7" i="2"/>
  <c r="EM7" i="2"/>
  <c r="EM24" i="2" s="1"/>
  <c r="EL7" i="2"/>
  <c r="EL24" i="2" s="1"/>
  <c r="EM35" i="2" s="1"/>
  <c r="EK7" i="2"/>
  <c r="EK24" i="2" s="1"/>
  <c r="EL35" i="2" s="1"/>
  <c r="EJ7" i="2"/>
  <c r="EJ24" i="2" s="1"/>
  <c r="EI7" i="2"/>
  <c r="EH7" i="2"/>
  <c r="EG7" i="2"/>
  <c r="EG20" i="2" s="1"/>
  <c r="EF7" i="2"/>
  <c r="EF20" i="2" s="1"/>
  <c r="EE7" i="2"/>
  <c r="EE24" i="2" s="1"/>
  <c r="EE35" i="2" s="1"/>
  <c r="ED7" i="2"/>
  <c r="ED24" i="2" s="1"/>
  <c r="EC7" i="2"/>
  <c r="EC24" i="2" s="1"/>
  <c r="EB7" i="2"/>
  <c r="EA7" i="2"/>
  <c r="EA24" i="2" s="1"/>
  <c r="EA35" i="2" s="1"/>
  <c r="DZ7" i="2"/>
  <c r="DZ24" i="2" s="1"/>
  <c r="DZ35" i="2" s="1"/>
  <c r="DY7" i="2"/>
  <c r="DY24" i="2" s="1"/>
  <c r="DY35" i="2" s="1"/>
  <c r="DX7" i="2"/>
  <c r="DX24" i="2" s="1"/>
  <c r="DW7" i="2"/>
  <c r="DV7" i="2"/>
  <c r="DU7" i="2"/>
  <c r="DU20" i="2" s="1"/>
  <c r="DT7" i="2"/>
  <c r="DT20" i="2" s="1"/>
  <c r="DS7" i="2"/>
  <c r="DS24" i="2" s="1"/>
  <c r="DS35" i="2" s="1"/>
  <c r="DR7" i="2"/>
  <c r="DR24" i="2" s="1"/>
  <c r="DQ7" i="2"/>
  <c r="DQ24" i="2" s="1"/>
  <c r="DP7" i="2"/>
  <c r="DO7" i="2"/>
  <c r="DO24" i="2" s="1"/>
  <c r="DO35" i="2" s="1"/>
  <c r="DN7" i="2"/>
  <c r="DN24" i="2" s="1"/>
  <c r="DN35" i="2" s="1"/>
  <c r="DM7" i="2"/>
  <c r="DM24" i="2" s="1"/>
  <c r="DM35" i="2" s="1"/>
  <c r="DL7" i="2"/>
  <c r="DL24" i="2" s="1"/>
  <c r="DK7" i="2"/>
  <c r="DJ7" i="2"/>
  <c r="DI7" i="2"/>
  <c r="DI20" i="2" s="1"/>
  <c r="DH7" i="2"/>
  <c r="DH20" i="2" s="1"/>
  <c r="DG7" i="2"/>
  <c r="DG24" i="2" s="1"/>
  <c r="DG35" i="2" s="1"/>
  <c r="DF7" i="2"/>
  <c r="DF24" i="2" s="1"/>
  <c r="DE7" i="2"/>
  <c r="DE24" i="2" s="1"/>
  <c r="DD7" i="2"/>
  <c r="DC7" i="2"/>
  <c r="DC24" i="2" s="1"/>
  <c r="DC35" i="2" s="1"/>
  <c r="DB7" i="2"/>
  <c r="DB24" i="2" s="1"/>
  <c r="DB35" i="2" s="1"/>
  <c r="DA7" i="2"/>
  <c r="DA24" i="2" s="1"/>
  <c r="DA35" i="2" s="1"/>
  <c r="CZ7" i="2"/>
  <c r="CZ24" i="2" s="1"/>
  <c r="CZ35" i="2" s="1"/>
  <c r="CY7" i="2"/>
  <c r="CX7" i="2"/>
  <c r="CW7" i="2"/>
  <c r="CW20" i="2" s="1"/>
  <c r="CV7" i="2"/>
  <c r="CV20" i="2" s="1"/>
  <c r="CU7" i="2"/>
  <c r="CU24" i="2" s="1"/>
  <c r="CU35" i="2" s="1"/>
  <c r="CT7" i="2"/>
  <c r="CT24" i="2" s="1"/>
  <c r="CS7" i="2"/>
  <c r="CS24" i="2" s="1"/>
  <c r="CR7" i="2"/>
  <c r="CQ7" i="2"/>
  <c r="CQ24" i="2" s="1"/>
  <c r="CQ35" i="2" s="1"/>
  <c r="CP7" i="2"/>
  <c r="CP24" i="2" s="1"/>
  <c r="CP35" i="2" s="1"/>
  <c r="CO7" i="2"/>
  <c r="CO24" i="2" s="1"/>
  <c r="CO35" i="2" s="1"/>
  <c r="CN7" i="2"/>
  <c r="CN24" i="2" s="1"/>
  <c r="CN35" i="2" s="1"/>
  <c r="CM7" i="2"/>
  <c r="CL7" i="2"/>
  <c r="CL20" i="2" s="1"/>
  <c r="CK7" i="2"/>
  <c r="CK20" i="2" s="1"/>
  <c r="CJ7" i="2"/>
  <c r="CJ20" i="2" s="1"/>
  <c r="CI7" i="2"/>
  <c r="CI24" i="2" s="1"/>
  <c r="CI35" i="2" s="1"/>
  <c r="CH7" i="2"/>
  <c r="CH24" i="2" s="1"/>
  <c r="CG7" i="2"/>
  <c r="CG24" i="2" s="1"/>
  <c r="CF7" i="2"/>
  <c r="CE7" i="2"/>
  <c r="CE24" i="2" s="1"/>
  <c r="CE35" i="2" s="1"/>
  <c r="CD7" i="2"/>
  <c r="CD24" i="2" s="1"/>
  <c r="CD35" i="2" s="1"/>
  <c r="CC7" i="2"/>
  <c r="CC24" i="2" s="1"/>
  <c r="CC35" i="2" s="1"/>
  <c r="CB7" i="2"/>
  <c r="CB24" i="2" s="1"/>
  <c r="CB35" i="2" s="1"/>
  <c r="CA7" i="2"/>
  <c r="BZ7" i="2"/>
  <c r="BY7" i="2"/>
  <c r="BY20" i="2" s="1"/>
  <c r="BX7" i="2"/>
  <c r="BX20" i="2" s="1"/>
  <c r="BW7" i="2"/>
  <c r="BW24" i="2" s="1"/>
  <c r="BW35" i="2" s="1"/>
  <c r="BV7" i="2"/>
  <c r="BV24" i="2" s="1"/>
  <c r="BU7" i="2"/>
  <c r="BU24" i="2" s="1"/>
  <c r="BT7" i="2"/>
  <c r="BS7" i="2"/>
  <c r="BS24" i="2" s="1"/>
  <c r="BS35" i="2" s="1"/>
  <c r="BR7" i="2"/>
  <c r="BR24" i="2" s="1"/>
  <c r="BR35" i="2" s="1"/>
  <c r="BQ7" i="2"/>
  <c r="BQ24" i="2" s="1"/>
  <c r="BQ35" i="2" s="1"/>
  <c r="BP7" i="2"/>
  <c r="BP24" i="2" s="1"/>
  <c r="BP35" i="2" s="1"/>
  <c r="BO7" i="2"/>
  <c r="BN7" i="2"/>
  <c r="BN20" i="2" s="1"/>
  <c r="BM7" i="2"/>
  <c r="BM20" i="2" s="1"/>
  <c r="BL7" i="2"/>
  <c r="BL20" i="2" s="1"/>
  <c r="BK7" i="2"/>
  <c r="BK24" i="2" s="1"/>
  <c r="BK35" i="2" s="1"/>
  <c r="BJ7" i="2"/>
  <c r="BJ24" i="2" s="1"/>
  <c r="BI7" i="2"/>
  <c r="BI24" i="2" s="1"/>
  <c r="BH7" i="2"/>
  <c r="BG7" i="2"/>
  <c r="BG24" i="2" s="1"/>
  <c r="BG35" i="2" s="1"/>
  <c r="BF7" i="2"/>
  <c r="BF24" i="2" s="1"/>
  <c r="BF35" i="2" s="1"/>
  <c r="BE7" i="2"/>
  <c r="BE24" i="2" s="1"/>
  <c r="BE35" i="2" s="1"/>
  <c r="BD7" i="2"/>
  <c r="BD24" i="2" s="1"/>
  <c r="BD35" i="2" s="1"/>
  <c r="BC7" i="2"/>
  <c r="BB7" i="2"/>
  <c r="BB20" i="2" s="1"/>
  <c r="BA7" i="2"/>
  <c r="BA20" i="2" s="1"/>
  <c r="AZ7" i="2"/>
  <c r="AZ20" i="2" s="1"/>
  <c r="AY7" i="2"/>
  <c r="AY24" i="2" s="1"/>
  <c r="AX7" i="2"/>
  <c r="AX24" i="2" s="1"/>
  <c r="AW7" i="2"/>
  <c r="AW24" i="2" s="1"/>
  <c r="AV7" i="2"/>
  <c r="AU7" i="2"/>
  <c r="AU20" i="2" s="1"/>
  <c r="AU24" i="2" s="1"/>
  <c r="AT7" i="2"/>
  <c r="AT20" i="2" s="1"/>
  <c r="AT24" i="2" s="1"/>
  <c r="AS7" i="2"/>
  <c r="AS24" i="2" s="1"/>
  <c r="AR7" i="2"/>
  <c r="AR24" i="2" s="1"/>
  <c r="AQ7" i="2"/>
  <c r="AP7" i="2"/>
  <c r="AO7" i="2"/>
  <c r="AO20" i="2" s="1"/>
  <c r="AN7" i="2"/>
  <c r="AN20" i="2" s="1"/>
  <c r="AN24" i="2" s="1"/>
  <c r="AM7" i="2"/>
  <c r="AM20" i="2" s="1"/>
  <c r="AM24" i="2" s="1"/>
  <c r="AL7" i="2"/>
  <c r="AL20" i="2" s="1"/>
  <c r="AL24" i="2" s="1"/>
  <c r="AK7" i="2"/>
  <c r="AK20" i="2" s="1"/>
  <c r="AK24" i="2" s="1"/>
  <c r="AJ7" i="2"/>
  <c r="AI7" i="2"/>
  <c r="AI20" i="2" s="1"/>
  <c r="AI24" i="2" s="1"/>
  <c r="AH7" i="2"/>
  <c r="AH20" i="2" s="1"/>
  <c r="AH24" i="2" s="1"/>
  <c r="AG7" i="2"/>
  <c r="AG20" i="2" s="1"/>
  <c r="AG24" i="2" s="1"/>
  <c r="AF7" i="2"/>
  <c r="AF20" i="2" s="1"/>
  <c r="AF24" i="2" s="1"/>
  <c r="AE7" i="2"/>
  <c r="AD7" i="2"/>
  <c r="AD20" i="2" s="1"/>
  <c r="AD24" i="2" s="1"/>
  <c r="AD35" i="2" s="1"/>
  <c r="AC7" i="2"/>
  <c r="AC20" i="2" s="1"/>
  <c r="AB7" i="2"/>
  <c r="AA7" i="2"/>
  <c r="AA24" i="2" s="1"/>
  <c r="Z7" i="2"/>
  <c r="Z24" i="2" s="1"/>
  <c r="Y7" i="2"/>
  <c r="Y24" i="2" s="1"/>
  <c r="X7" i="2"/>
  <c r="X24" i="2" s="1"/>
  <c r="W7" i="2"/>
  <c r="V7" i="2"/>
  <c r="V24" i="2" s="1"/>
  <c r="U7" i="2"/>
  <c r="U24" i="2" s="1"/>
  <c r="T7" i="2"/>
  <c r="T24" i="2" s="1"/>
  <c r="S7" i="2"/>
  <c r="S24" i="2" s="1"/>
  <c r="R7" i="2"/>
  <c r="Q7" i="2"/>
  <c r="P7" i="2"/>
  <c r="P20" i="2" s="1"/>
  <c r="O7" i="2"/>
  <c r="O24" i="2" s="1"/>
  <c r="N7" i="2"/>
  <c r="N24" i="2" s="1"/>
  <c r="M7" i="2"/>
  <c r="M24" i="2" s="1"/>
  <c r="L7" i="2"/>
  <c r="L24" i="2" s="1"/>
  <c r="K7" i="2"/>
  <c r="J7" i="2"/>
  <c r="J24" i="2" s="1"/>
  <c r="I7" i="2"/>
  <c r="I24" i="2" s="1"/>
  <c r="H7" i="2"/>
  <c r="H24" i="2" s="1"/>
  <c r="G7" i="2"/>
  <c r="G24" i="2" s="1"/>
  <c r="F7" i="2"/>
  <c r="E7" i="2"/>
  <c r="D7" i="2"/>
  <c r="D20" i="2" s="1"/>
  <c r="A5" i="2"/>
  <c r="A31" i="2" s="1"/>
  <c r="DI1" i="2"/>
  <c r="A1" i="2"/>
  <c r="EY24" i="2" l="1"/>
  <c r="EY35" i="2" s="1"/>
  <c r="BJ35" i="2"/>
  <c r="BV35" i="2"/>
  <c r="CH35" i="2"/>
  <c r="CT35" i="2"/>
  <c r="DF35" i="2"/>
  <c r="ED35" i="2"/>
  <c r="EP35" i="2"/>
  <c r="FB35" i="2"/>
  <c r="FN35" i="2"/>
  <c r="GR20" i="2"/>
  <c r="GR24" i="2" s="1"/>
  <c r="GR35" i="2" s="1"/>
  <c r="AH38" i="2"/>
  <c r="AT38" i="2"/>
  <c r="BF38" i="2"/>
  <c r="BR38" i="2"/>
  <c r="CP38" i="2"/>
  <c r="DN38" i="2"/>
  <c r="DZ38" i="2"/>
  <c r="EL38" i="2"/>
  <c r="GI38" i="2"/>
  <c r="GA35" i="2"/>
  <c r="BA24" i="2"/>
  <c r="BA35" i="2" s="1"/>
  <c r="K24" i="2"/>
  <c r="FO35" i="2"/>
  <c r="GS35" i="2"/>
  <c r="AI38" i="2"/>
  <c r="AU38" i="2"/>
  <c r="BG38" i="2"/>
  <c r="BS38" i="2"/>
  <c r="CQ38" i="2"/>
  <c r="EY38" i="2"/>
  <c r="FK38" i="2"/>
  <c r="FW38" i="2"/>
  <c r="GJ38" i="2"/>
  <c r="BM24" i="2"/>
  <c r="BM35" i="2" s="1"/>
  <c r="GQ20" i="2"/>
  <c r="GQ24" i="2" s="1"/>
  <c r="GQ35" i="2" s="1"/>
  <c r="AE32" i="2"/>
  <c r="GV24" i="2"/>
  <c r="GV35" i="2" s="1"/>
  <c r="G32" i="2"/>
  <c r="E20" i="2"/>
  <c r="Q20" i="2"/>
  <c r="AC24" i="2"/>
  <c r="AC35" i="2" s="1"/>
  <c r="AO24" i="2"/>
  <c r="CK24" i="2"/>
  <c r="CK35" i="2" s="1"/>
  <c r="H32" i="2"/>
  <c r="H33" i="2" s="1"/>
  <c r="H35" i="2" s="1"/>
  <c r="T32" i="2"/>
  <c r="AF32" i="2"/>
  <c r="AR32" i="2"/>
  <c r="AQ32" i="2"/>
  <c r="F24" i="2"/>
  <c r="R24" i="2"/>
  <c r="AP24" i="2"/>
  <c r="BB24" i="2"/>
  <c r="BB35" i="2" s="1"/>
  <c r="BN24" i="2"/>
  <c r="BN35" i="2" s="1"/>
  <c r="BZ24" i="2"/>
  <c r="BZ35" i="2" s="1"/>
  <c r="CL24" i="2"/>
  <c r="CL35" i="2" s="1"/>
  <c r="CX24" i="2"/>
  <c r="CX35" i="2" s="1"/>
  <c r="DJ24" i="2"/>
  <c r="DJ35" i="2" s="1"/>
  <c r="DV24" i="2"/>
  <c r="DV35" i="2" s="1"/>
  <c r="EH24" i="2"/>
  <c r="EI35" i="2" s="1"/>
  <c r="ET24" i="2"/>
  <c r="ET35" i="2" s="1"/>
  <c r="FF24" i="2"/>
  <c r="FF35" i="2" s="1"/>
  <c r="GI24" i="2"/>
  <c r="GI35" i="2" s="1"/>
  <c r="CX20" i="2"/>
  <c r="CW24" i="2"/>
  <c r="CW35" i="2" s="1"/>
  <c r="S32" i="2"/>
  <c r="AE20" i="2"/>
  <c r="AE24" i="2" s="1"/>
  <c r="AQ24" i="2"/>
  <c r="AQ33" i="2" s="1"/>
  <c r="AQ35" i="2" s="1"/>
  <c r="BC24" i="2"/>
  <c r="BC35" i="2" s="1"/>
  <c r="BO24" i="2"/>
  <c r="BO35" i="2" s="1"/>
  <c r="CA24" i="2"/>
  <c r="CA35" i="2" s="1"/>
  <c r="CM24" i="2"/>
  <c r="CM35" i="2" s="1"/>
  <c r="CY24" i="2"/>
  <c r="CY35" i="2" s="1"/>
  <c r="DK24" i="2"/>
  <c r="DK35" i="2" s="1"/>
  <c r="DW24" i="2"/>
  <c r="DW35" i="2" s="1"/>
  <c r="EI24" i="2"/>
  <c r="EJ35" i="2" s="1"/>
  <c r="EU24" i="2"/>
  <c r="EU35" i="2" s="1"/>
  <c r="FG24" i="2"/>
  <c r="FG35" i="2" s="1"/>
  <c r="GJ24" i="2"/>
  <c r="GJ35" i="2" s="1"/>
  <c r="CI38" i="2"/>
  <c r="CU38" i="2"/>
  <c r="DS38" i="2"/>
  <c r="EE38" i="2"/>
  <c r="GB24" i="2"/>
  <c r="GB35" i="2" s="1"/>
  <c r="DJ20" i="2"/>
  <c r="DI24" i="2"/>
  <c r="DI35" i="2" s="1"/>
  <c r="BZ20" i="2"/>
  <c r="DL35" i="2"/>
  <c r="DX35" i="2"/>
  <c r="EK35" i="2"/>
  <c r="EV35" i="2"/>
  <c r="FH35" i="2"/>
  <c r="GK20" i="2"/>
  <c r="GK24" i="2" s="1"/>
  <c r="GK35" i="2" s="1"/>
  <c r="CJ38" i="2"/>
  <c r="DH38" i="2"/>
  <c r="DT38" i="2"/>
  <c r="EF38" i="2"/>
  <c r="FD38" i="2"/>
  <c r="GC24" i="2"/>
  <c r="GC35" i="2" s="1"/>
  <c r="GO38" i="2"/>
  <c r="DV20" i="2"/>
  <c r="DU24" i="2"/>
  <c r="DU35" i="2" s="1"/>
  <c r="AC38" i="2"/>
  <c r="AO38" i="2"/>
  <c r="BA38" i="2"/>
  <c r="BM38" i="2"/>
  <c r="BY38" i="2"/>
  <c r="CK38" i="2"/>
  <c r="DI38" i="2"/>
  <c r="DU38" i="2"/>
  <c r="EG38" i="2"/>
  <c r="FE38" i="2"/>
  <c r="FQ38" i="2"/>
  <c r="GP38" i="2"/>
  <c r="EH20" i="2"/>
  <c r="EG24" i="2"/>
  <c r="EH35" i="2" s="1"/>
  <c r="L32" i="2"/>
  <c r="L33" i="2" s="1"/>
  <c r="L35" i="2" s="1"/>
  <c r="X32" i="2"/>
  <c r="AJ32" i="2"/>
  <c r="AV32" i="2"/>
  <c r="W24" i="2"/>
  <c r="FF20" i="2"/>
  <c r="FK24" i="2"/>
  <c r="FK35" i="2" s="1"/>
  <c r="AJ20" i="2"/>
  <c r="AJ24" i="2" s="1"/>
  <c r="AV24" i="2"/>
  <c r="BH24" i="2"/>
  <c r="BH35" i="2" s="1"/>
  <c r="BT24" i="2"/>
  <c r="BT35" i="2" s="1"/>
  <c r="CF24" i="2"/>
  <c r="CF35" i="2" s="1"/>
  <c r="CR24" i="2"/>
  <c r="CR35" i="2" s="1"/>
  <c r="DD24" i="2"/>
  <c r="DD35" i="2" s="1"/>
  <c r="DP24" i="2"/>
  <c r="DP35" i="2" s="1"/>
  <c r="EB24" i="2"/>
  <c r="EB35" i="2" s="1"/>
  <c r="EN24" i="2"/>
  <c r="EN35" i="2" s="1"/>
  <c r="EZ24" i="2"/>
  <c r="EZ35" i="2" s="1"/>
  <c r="FL24" i="2"/>
  <c r="FL35" i="2" s="1"/>
  <c r="GP24" i="2"/>
  <c r="GP35" i="2" s="1"/>
  <c r="GV38" i="2"/>
  <c r="FR20" i="2"/>
  <c r="E24" i="2"/>
  <c r="FQ24" i="2"/>
  <c r="FQ35" i="2" s="1"/>
  <c r="O32" i="2"/>
  <c r="O33" i="2" s="1"/>
  <c r="O35" i="2" s="1"/>
  <c r="AA32" i="2"/>
  <c r="AM32" i="2"/>
  <c r="AY32" i="2"/>
  <c r="E38" i="2"/>
  <c r="R20" i="2"/>
  <c r="A17" i="2"/>
  <c r="A28" i="2" s="1"/>
  <c r="BI35" i="2"/>
  <c r="BU35" i="2"/>
  <c r="CG35" i="2"/>
  <c r="CS35" i="2"/>
  <c r="DE35" i="2"/>
  <c r="EC35" i="2"/>
  <c r="EO35" i="2"/>
  <c r="FA35" i="2"/>
  <c r="FM35" i="2"/>
  <c r="FU35" i="2"/>
  <c r="AB12" i="2"/>
  <c r="AB38" i="2" s="1"/>
  <c r="AP20" i="2"/>
  <c r="FT20" i="2"/>
  <c r="Q24" i="2"/>
  <c r="N33" i="2"/>
  <c r="N35" i="2" s="1"/>
  <c r="Z33" i="2"/>
  <c r="Z35" i="2"/>
  <c r="AL33" i="2"/>
  <c r="AL35" i="2" s="1"/>
  <c r="AX33" i="2"/>
  <c r="AX35" i="2" s="1"/>
  <c r="AA33" i="2"/>
  <c r="AA35" i="2" s="1"/>
  <c r="AM33" i="2"/>
  <c r="AM35" i="2" s="1"/>
  <c r="AY33" i="2"/>
  <c r="AY35" i="2" s="1"/>
  <c r="AN33" i="2"/>
  <c r="AN35" i="2" s="1"/>
  <c r="AO33" i="2"/>
  <c r="AO35" i="2" s="1"/>
  <c r="F33" i="2"/>
  <c r="F35" i="2" s="1"/>
  <c r="R35" i="2"/>
  <c r="R33" i="2"/>
  <c r="G33" i="2"/>
  <c r="G35" i="2"/>
  <c r="S33" i="2"/>
  <c r="S35" i="2"/>
  <c r="AE33" i="2"/>
  <c r="AE35" i="2" s="1"/>
  <c r="T33" i="2"/>
  <c r="T35" i="2" s="1"/>
  <c r="AF33" i="2"/>
  <c r="AF35" i="2" s="1"/>
  <c r="AR33" i="2"/>
  <c r="AR35" i="2" s="1"/>
  <c r="I33" i="2"/>
  <c r="I35" i="2"/>
  <c r="U33" i="2"/>
  <c r="U35" i="2" s="1"/>
  <c r="AG35" i="2"/>
  <c r="AG33" i="2"/>
  <c r="AS35" i="2"/>
  <c r="AS33" i="2"/>
  <c r="J33" i="2"/>
  <c r="J35" i="2"/>
  <c r="V33" i="2"/>
  <c r="V35" i="2"/>
  <c r="AH33" i="2"/>
  <c r="AH35" i="2" s="1"/>
  <c r="AT33" i="2"/>
  <c r="AT35" i="2" s="1"/>
  <c r="K33" i="2"/>
  <c r="K35" i="2" s="1"/>
  <c r="W33" i="2"/>
  <c r="W35" i="2" s="1"/>
  <c r="AI33" i="2"/>
  <c r="AI35" i="2" s="1"/>
  <c r="AU33" i="2"/>
  <c r="AU35" i="2" s="1"/>
  <c r="X33" i="2"/>
  <c r="X35" i="2"/>
  <c r="AV33" i="2"/>
  <c r="AV35" i="2" s="1"/>
  <c r="M33" i="2"/>
  <c r="M35" i="2" s="1"/>
  <c r="Y33" i="2"/>
  <c r="Y35" i="2"/>
  <c r="AK33" i="2"/>
  <c r="AK35" i="2" s="1"/>
  <c r="AW33" i="2"/>
  <c r="AW35" i="2" s="1"/>
  <c r="A13" i="2"/>
  <c r="FQ20" i="2"/>
  <c r="D24" i="2"/>
  <c r="P24" i="2"/>
  <c r="AZ24" i="2"/>
  <c r="AZ35" i="2" s="1"/>
  <c r="BL24" i="2"/>
  <c r="BL35" i="2" s="1"/>
  <c r="BX24" i="2"/>
  <c r="BX35" i="2" s="1"/>
  <c r="CJ24" i="2"/>
  <c r="CJ35" i="2" s="1"/>
  <c r="CV24" i="2"/>
  <c r="CV35" i="2" s="1"/>
  <c r="DH24" i="2"/>
  <c r="DH35" i="2" s="1"/>
  <c r="DT24" i="2"/>
  <c r="DT35" i="2" s="1"/>
  <c r="EF24" i="2"/>
  <c r="EF35" i="2" s="1"/>
  <c r="ER24" i="2"/>
  <c r="ER35" i="2" s="1"/>
  <c r="FD24" i="2"/>
  <c r="FD35" i="2" s="1"/>
  <c r="FP24" i="2"/>
  <c r="FP35" i="2" s="1"/>
  <c r="GA38" i="2"/>
  <c r="G20" i="2"/>
  <c r="S20" i="2"/>
  <c r="AQ20" i="2"/>
  <c r="BC20" i="2"/>
  <c r="BO20" i="2"/>
  <c r="CA20" i="2"/>
  <c r="CM20" i="2"/>
  <c r="CY20" i="2"/>
  <c r="DK20" i="2"/>
  <c r="DW20" i="2"/>
  <c r="EI20" i="2"/>
  <c r="EU20" i="2"/>
  <c r="FG20" i="2"/>
  <c r="FS20" i="2"/>
  <c r="FR24" i="2"/>
  <c r="FR35" i="2" s="1"/>
  <c r="FP38" i="2"/>
  <c r="H20" i="2"/>
  <c r="T20" i="2"/>
  <c r="AR20" i="2"/>
  <c r="BD20" i="2"/>
  <c r="BP20" i="2"/>
  <c r="CB20" i="2"/>
  <c r="CN20" i="2"/>
  <c r="CZ20" i="2"/>
  <c r="DL20" i="2"/>
  <c r="DX20" i="2"/>
  <c r="EJ20" i="2"/>
  <c r="EV20" i="2"/>
  <c r="FH20" i="2"/>
  <c r="FS24" i="2"/>
  <c r="FS35" i="2" s="1"/>
  <c r="I20" i="2"/>
  <c r="U20" i="2"/>
  <c r="AS20" i="2"/>
  <c r="BE20" i="2"/>
  <c r="BQ20" i="2"/>
  <c r="CC20" i="2"/>
  <c r="CO20" i="2"/>
  <c r="DA20" i="2"/>
  <c r="DM20" i="2"/>
  <c r="DY20" i="2"/>
  <c r="EK20" i="2"/>
  <c r="EW20" i="2"/>
  <c r="FI20" i="2"/>
  <c r="FU20" i="2"/>
  <c r="FT24" i="2"/>
  <c r="FT35" i="2" s="1"/>
  <c r="J20" i="2"/>
  <c r="V20" i="2"/>
  <c r="BF20" i="2"/>
  <c r="BR20" i="2"/>
  <c r="CD20" i="2"/>
  <c r="CP20" i="2"/>
  <c r="DB20" i="2"/>
  <c r="DN20" i="2"/>
  <c r="DZ20" i="2"/>
  <c r="EL20" i="2"/>
  <c r="EX20" i="2"/>
  <c r="FJ20" i="2"/>
  <c r="FV20" i="2"/>
  <c r="K20" i="2"/>
  <c r="W20" i="2"/>
  <c r="BG20" i="2"/>
  <c r="BS20" i="2"/>
  <c r="CE20" i="2"/>
  <c r="CQ20" i="2"/>
  <c r="DC20" i="2"/>
  <c r="DO20" i="2"/>
  <c r="EA20" i="2"/>
  <c r="EM20" i="2"/>
  <c r="EY20" i="2"/>
  <c r="FK20" i="2"/>
  <c r="FW20" i="2"/>
  <c r="FV24" i="2"/>
  <c r="FV35" i="2" s="1"/>
  <c r="L20" i="2"/>
  <c r="X20" i="2"/>
  <c r="AV20" i="2"/>
  <c r="BH20" i="2"/>
  <c r="BT20" i="2"/>
  <c r="CF20" i="2"/>
  <c r="CR20" i="2"/>
  <c r="DD20" i="2"/>
  <c r="DP20" i="2"/>
  <c r="EB20" i="2"/>
  <c r="EN20" i="2"/>
  <c r="EZ20" i="2"/>
  <c r="FL20" i="2"/>
  <c r="FX20" i="2"/>
  <c r="FW24" i="2"/>
  <c r="FW35" i="2" s="1"/>
  <c r="M20" i="2"/>
  <c r="Y20" i="2"/>
  <c r="AW20" i="2"/>
  <c r="BI20" i="2"/>
  <c r="BU20" i="2"/>
  <c r="CG20" i="2"/>
  <c r="CS20" i="2"/>
  <c r="DE20" i="2"/>
  <c r="DQ20" i="2"/>
  <c r="EC20" i="2"/>
  <c r="EO20" i="2"/>
  <c r="FA20" i="2"/>
  <c r="FM20" i="2"/>
  <c r="FY20" i="2"/>
  <c r="FX24" i="2"/>
  <c r="FX35" i="2" s="1"/>
  <c r="Q33" i="2"/>
  <c r="Q35" i="2" s="1"/>
  <c r="N20" i="2"/>
  <c r="Z20" i="2"/>
  <c r="AX20" i="2"/>
  <c r="BJ20" i="2"/>
  <c r="BV20" i="2"/>
  <c r="CH20" i="2"/>
  <c r="CT20" i="2"/>
  <c r="DF20" i="2"/>
  <c r="DR20" i="2"/>
  <c r="ED20" i="2"/>
  <c r="EP20" i="2"/>
  <c r="FB20" i="2"/>
  <c r="FN20" i="2"/>
  <c r="FZ20" i="2"/>
  <c r="FY24" i="2"/>
  <c r="FY35" i="2" s="1"/>
  <c r="E33" i="2"/>
  <c r="E35" i="2" s="1"/>
  <c r="O20" i="2"/>
  <c r="AA20" i="2"/>
  <c r="AY20" i="2"/>
  <c r="BK20" i="2"/>
  <c r="BW20" i="2"/>
  <c r="CI20" i="2"/>
  <c r="CU20" i="2"/>
  <c r="DG20" i="2"/>
  <c r="DS20" i="2"/>
  <c r="EE20" i="2"/>
  <c r="EQ20" i="2"/>
  <c r="FC20" i="2"/>
  <c r="FO20" i="2"/>
  <c r="FZ24" i="2"/>
  <c r="FZ35" i="2" s="1"/>
  <c r="AP35" i="2" l="1"/>
  <c r="AJ35" i="2"/>
  <c r="AP33" i="2"/>
  <c r="AJ33" i="2"/>
  <c r="EG35" i="2"/>
  <c r="AB20" i="2"/>
  <c r="AB24" i="2" s="1"/>
  <c r="AB35" i="2" s="1"/>
  <c r="P33" i="2"/>
  <c r="P35" i="2" s="1"/>
  <c r="D33" i="2"/>
  <c r="D35" i="2" s="1"/>
</calcChain>
</file>

<file path=xl/sharedStrings.xml><?xml version="1.0" encoding="utf-8"?>
<sst xmlns="http://schemas.openxmlformats.org/spreadsheetml/2006/main" count="297" uniqueCount="78">
  <si>
    <t xml:space="preserve">                              </t>
  </si>
  <si>
    <t>ცხრილი 3. საქართველოს სახელმწიფო  ბიუჯეტის ყოველთვიური მონაცემები</t>
  </si>
  <si>
    <t>kodi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</si>
  <si>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</si>
  <si>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</si>
  <si>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</si>
  <si>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</si>
  <si>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</si>
  <si>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</si>
  <si>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2012 წელი</t>
  </si>
  <si>
    <t>2013 წელი</t>
  </si>
  <si>
    <t>2014 წელი</t>
  </si>
  <si>
    <t>2015 წელი</t>
  </si>
  <si>
    <t>2016 წელი</t>
  </si>
  <si>
    <t>2017 წელი</t>
  </si>
  <si>
    <t>2018 წელი</t>
  </si>
  <si>
    <t>2019 წელი</t>
  </si>
  <si>
    <t>2020 წელი</t>
  </si>
  <si>
    <t>2021წელი</t>
  </si>
  <si>
    <t>2022 წელი</t>
  </si>
  <si>
    <t>2023 წელი</t>
  </si>
  <si>
    <t>2024 წელი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</si>
  <si>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</si>
  <si>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</si>
  <si>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</si>
  <si>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</si>
  <si>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</si>
  <si>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</si>
  <si>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</si>
  <si>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</si>
  <si>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</si>
  <si>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</si>
  <si>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</si>
  <si>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</si>
  <si>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 შემოსავლები</t>
  </si>
  <si>
    <t xml:space="preserve">   გადასახადები</t>
  </si>
  <si>
    <t xml:space="preserve">   სოციალური შენატანები</t>
  </si>
  <si>
    <t xml:space="preserve">   გრანტები</t>
  </si>
  <si>
    <t xml:space="preserve">   სხვა შემოსავლები</t>
  </si>
  <si>
    <t xml:space="preserve"> ხარჯები</t>
  </si>
  <si>
    <t xml:space="preserve">  შრომის ანაზღაურება</t>
  </si>
  <si>
    <t xml:space="preserve">  საქონელი და მომსახურება</t>
  </si>
  <si>
    <t xml:space="preserve">  პროცენტი</t>
  </si>
  <si>
    <t xml:space="preserve">  სუბსიდიები</t>
  </si>
  <si>
    <t xml:space="preserve">  გრანტები</t>
  </si>
  <si>
    <t xml:space="preserve">  სოციალური უზრუნველყოფა</t>
  </si>
  <si>
    <t xml:space="preserve">  სხვა ხარჯები</t>
  </si>
  <si>
    <t xml:space="preserve"> ბიუჯეტის საოპერაციო სალდო (1-2)</t>
  </si>
  <si>
    <t xml:space="preserve">  არაფინანსური აქტივების ცვლილება [31.1-31.2]</t>
  </si>
  <si>
    <t xml:space="preserve">   არაფინანსური აქტივების შეძენა</t>
  </si>
  <si>
    <t xml:space="preserve">   არაფინანსური აქტივების გაყიდვა</t>
  </si>
  <si>
    <t xml:space="preserve"> ბიუჯეტის მთლიანი სალდო [1-2-31]_პროფიციტი (+), დეფიციტი (-) </t>
  </si>
  <si>
    <t xml:space="preserve">  ფინანსური აქტივების ცვლილება (ნაშთების გამოკლებით)</t>
  </si>
  <si>
    <t>32x</t>
  </si>
  <si>
    <t xml:space="preserve">   საშინაო</t>
  </si>
  <si>
    <t>321x</t>
  </si>
  <si>
    <t>3.7.</t>
  </si>
  <si>
    <t xml:space="preserve">   საგარეო</t>
  </si>
  <si>
    <t>322x</t>
  </si>
  <si>
    <t>0.0.</t>
  </si>
  <si>
    <t xml:space="preserve">  მონეტარული ოქრო და  ნასესხობის სპეციალური უფლება</t>
  </si>
  <si>
    <t xml:space="preserve">  ვალდებულებების ცვლილება</t>
  </si>
  <si>
    <t xml:space="preserve">  საშინაო</t>
  </si>
  <si>
    <t xml:space="preserve">  საგარეო</t>
  </si>
  <si>
    <t xml:space="preserve">  ფინანსური  სახსრების  წმინდა შემოსულობა [-32+33]</t>
  </si>
  <si>
    <t xml:space="preserve">  ფულადი სახსრების  ნაშთების  ცვლილება [=3212+3222]</t>
  </si>
  <si>
    <t>სტატისტიკური ცდომილება</t>
  </si>
  <si>
    <t xml:space="preserve">მემორანდუმის მუხლები: </t>
  </si>
  <si>
    <t>მთლიანი  ხარჯები</t>
  </si>
  <si>
    <t>2m</t>
  </si>
  <si>
    <t>ვალის ნაშთი   საანგარიშო  პერიოდის ბოლოსათვის</t>
  </si>
  <si>
    <t>6m35</t>
  </si>
  <si>
    <t>საშინაო</t>
  </si>
  <si>
    <t>6m351</t>
  </si>
  <si>
    <t>საგარეო</t>
  </si>
  <si>
    <t>6m352</t>
  </si>
  <si>
    <t xml:space="preserve">                                                              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</si>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</sst>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"/>
    <numFmt numFmtId="166" formatCode="#,##0.0"/>
    <numFmt numFmtId="167" formatCode="_(* #,##0.0_);_(* \(#,##0.0\);_(* &quot;-&quot;??_);_(@_)"/>
  </numFmts>
  <fonts count="51"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Silfaen"/>
    </font>
    <font>
      <sz val="10"/>
      <name val="Silfaen"/>
    </font>
    <font>
      <sz val="9"/>
      <name val="Silfaen"/>
    </font>
    <font>
      <sz val="9"/>
      <name val="Arial"/>
      <family val="2"/>
    </font>
    <font>
      <sz val="9"/>
      <color theme="1"/>
      <name val="Silfaen"/>
    </font>
    <font>
      <b/>
      <sz val="9"/>
      <color theme="1"/>
      <name val="Silfaen"/>
    </font>
    <font>
      <b/>
      <sz val="11"/>
      <name val="Silfaen"/>
    </font>
    <font>
      <b/>
      <sz val="10"/>
      <color indexed="12"/>
      <name val="Silfaen"/>
    </font>
    <font>
      <b/>
      <sz val="10"/>
      <name val="Silfaen"/>
    </font>
    <font>
      <sz val="12"/>
      <name val="Silfaen"/>
    </font>
    <font>
      <b/>
      <sz val="12"/>
      <name val="SiLFAEN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Silfaen"/>
    </font>
    <font>
      <sz val="12"/>
      <color indexed="8"/>
      <name val="Silfaen"/>
    </font>
    <font>
      <sz val="12"/>
      <color rgb="FF0070C0"/>
      <name val="Arial"/>
      <family val="2"/>
    </font>
    <font>
      <b/>
      <sz val="12"/>
      <color theme="1"/>
      <name val="Silfaen"/>
    </font>
    <font>
      <b/>
      <sz val="12"/>
      <color indexed="8"/>
      <name val="Silfaen"/>
    </font>
    <font>
      <b/>
      <sz val="12"/>
      <color rgb="FF0070C0"/>
      <name val="Arial"/>
      <family val="2"/>
    </font>
    <font>
      <sz val="12"/>
      <color indexed="16"/>
      <name val="Silfaen"/>
    </font>
    <font>
      <b/>
      <sz val="12"/>
      <color indexed="12"/>
      <name val="Silfaen"/>
    </font>
    <font>
      <b/>
      <sz val="12"/>
      <color rgb="FFFF0000"/>
      <name val="Silfaen"/>
    </font>
    <font>
      <b/>
      <sz val="12"/>
      <color rgb="FF000000"/>
      <name val="Silfaen"/>
    </font>
    <font>
      <b/>
      <sz val="12"/>
      <color indexed="10"/>
      <name val="Silfaen"/>
    </font>
    <font>
      <b/>
      <sz val="12"/>
      <color theme="3" tint="0.39997558519241921"/>
      <name val="Silfaen"/>
    </font>
    <font>
      <sz val="12"/>
      <name val="Sylfaen"/>
      <family val="1"/>
    </font>
    <font>
      <b/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  <charset val="204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LitNusx"/>
      <family val="2"/>
    </font>
    <font>
      <sz val="12"/>
      <name val="Arial"/>
      <family val="2"/>
      <charset val="204"/>
    </font>
    <font>
      <sz val="10"/>
      <name val="LitNusx"/>
      <family val="2"/>
    </font>
    <font>
      <sz val="10"/>
      <color indexed="8"/>
      <name val="Arial"/>
      <family val="2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color rgb="FFFF0000"/>
      <name val="Arial"/>
      <family val="2"/>
    </font>
    <font>
      <sz val="9"/>
      <name val="LitNusx"/>
      <family val="2"/>
    </font>
    <font>
      <sz val="9"/>
      <name val="Arial"/>
      <family val="2"/>
      <charset val="204"/>
    </font>
    <font>
      <b/>
      <sz val="10"/>
      <color rgb="FFFF0000"/>
      <name val="Arial"/>
      <family val="2"/>
    </font>
    <font>
      <sz val="7"/>
      <name val="Arial"/>
      <family val="2"/>
    </font>
    <font>
      <sz val="7"/>
      <name val="LitNusx"/>
      <family val="2"/>
    </font>
    <font>
      <b/>
      <sz val="9"/>
      <name val="Arial"/>
      <family val="2"/>
    </font>
    <font>
      <b/>
      <sz val="9"/>
      <name val="Arial"/>
      <family val="2"/>
      <charset val="204"/>
    </font>
    <font>
      <b/>
      <sz val="9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3" fillId="0" borderId="0"/>
    <xf numFmtId="164" fontId="13" fillId="0" borderId="0" applyFont="0" applyFill="0" applyBorder="0" applyAlignment="0" applyProtection="0"/>
  </cellStyleXfs>
  <cellXfs count="247">
    <xf numFmtId="0" fontId="0" fillId="0" borderId="0" xfId="0"/>
    <xf numFmtId="165" fontId="2" fillId="0" borderId="0" xfId="1" applyNumberFormat="1" applyFont="1" applyFill="1" applyBorder="1" applyAlignment="1">
      <alignment horizontal="center"/>
    </xf>
    <xf numFmtId="0" fontId="3" fillId="0" borderId="0" xfId="1" applyFont="1" applyBorder="1"/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166" fontId="6" fillId="0" borderId="0" xfId="1" applyNumberFormat="1" applyFont="1" applyBorder="1" applyAlignment="1">
      <alignment horizontal="center"/>
    </xf>
    <xf numFmtId="0" fontId="5" fillId="0" borderId="1" xfId="1" applyFont="1" applyBorder="1"/>
    <xf numFmtId="166" fontId="7" fillId="0" borderId="0" xfId="1" applyNumberFormat="1" applyFont="1" applyBorder="1" applyAlignment="1">
      <alignment horizontal="center"/>
    </xf>
    <xf numFmtId="0" fontId="8" fillId="0" borderId="0" xfId="1" applyFont="1" applyAlignment="1">
      <alignment horizontal="center" vertical="center" wrapText="1"/>
    </xf>
    <xf numFmtId="0" fontId="9" fillId="0" borderId="0" xfId="1" applyFont="1" applyFill="1" applyBorder="1" applyAlignment="1"/>
    <xf numFmtId="166" fontId="9" fillId="0" borderId="0" xfId="1" applyNumberFormat="1" applyFont="1" applyFill="1" applyBorder="1" applyAlignment="1"/>
    <xf numFmtId="166" fontId="9" fillId="0" borderId="1" xfId="1" applyNumberFormat="1" applyFont="1" applyFill="1" applyBorder="1" applyAlignment="1">
      <alignment horizontal="center"/>
    </xf>
    <xf numFmtId="166" fontId="9" fillId="0" borderId="0" xfId="1" applyNumberFormat="1" applyFont="1" applyFill="1" applyBorder="1" applyAlignment="1">
      <alignment horizontal="center"/>
    </xf>
    <xf numFmtId="0" fontId="4" fillId="0" borderId="0" xfId="1" applyFont="1" applyBorder="1" applyAlignment="1"/>
    <xf numFmtId="0" fontId="10" fillId="0" borderId="0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0" borderId="2" xfId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166" fontId="11" fillId="0" borderId="0" xfId="1" applyNumberFormat="1" applyFont="1" applyBorder="1" applyAlignment="1">
      <alignment horizontal="center"/>
    </xf>
    <xf numFmtId="0" fontId="12" fillId="0" borderId="1" xfId="1" applyFont="1" applyBorder="1" applyAlignment="1">
      <alignment vertical="center" wrapText="1"/>
    </xf>
    <xf numFmtId="0" fontId="12" fillId="0" borderId="0" xfId="1" applyFont="1" applyFill="1" applyBorder="1" applyAlignment="1">
      <alignment horizontal="center"/>
    </xf>
    <xf numFmtId="166" fontId="12" fillId="0" borderId="0" xfId="1" applyNumberFormat="1" applyFont="1" applyBorder="1" applyAlignment="1" applyProtection="1">
      <alignment horizontal="center"/>
      <protection locked="0"/>
    </xf>
    <xf numFmtId="166" fontId="12" fillId="0" borderId="1" xfId="1" applyNumberFormat="1" applyFont="1" applyBorder="1" applyAlignment="1" applyProtection="1">
      <alignment horizontal="center"/>
      <protection locked="0"/>
    </xf>
    <xf numFmtId="166" fontId="12" fillId="0" borderId="1" xfId="1" applyNumberFormat="1" applyFont="1" applyFill="1" applyBorder="1" applyAlignment="1">
      <alignment horizontal="center" vertical="center" wrapText="1"/>
    </xf>
    <xf numFmtId="166" fontId="12" fillId="0" borderId="0" xfId="1" applyNumberFormat="1" applyFont="1" applyFill="1" applyBorder="1" applyAlignment="1">
      <alignment horizontal="center" vertical="center" wrapText="1"/>
    </xf>
    <xf numFmtId="165" fontId="12" fillId="0" borderId="0" xfId="1" applyNumberFormat="1" applyFont="1" applyAlignment="1">
      <alignment horizontal="center"/>
    </xf>
    <xf numFmtId="166" fontId="12" fillId="0" borderId="1" xfId="1" applyNumberFormat="1" applyFont="1" applyFill="1" applyBorder="1" applyAlignment="1">
      <alignment horizontal="center"/>
    </xf>
    <xf numFmtId="166" fontId="12" fillId="0" borderId="0" xfId="1" applyNumberFormat="1" applyFont="1" applyFill="1" applyBorder="1" applyAlignment="1">
      <alignment horizontal="center"/>
    </xf>
    <xf numFmtId="166" fontId="12" fillId="0" borderId="2" xfId="1" applyNumberFormat="1" applyFont="1" applyFill="1" applyBorder="1" applyAlignment="1">
      <alignment horizontal="center"/>
    </xf>
    <xf numFmtId="165" fontId="12" fillId="0" borderId="0" xfId="1" applyNumberFormat="1" applyFont="1" applyFill="1" applyBorder="1" applyAlignment="1">
      <alignment horizontal="center"/>
    </xf>
    <xf numFmtId="165" fontId="12" fillId="0" borderId="1" xfId="1" applyNumberFormat="1" applyFont="1" applyFill="1" applyBorder="1" applyAlignment="1">
      <alignment horizontal="center"/>
    </xf>
    <xf numFmtId="165" fontId="12" fillId="0" borderId="0" xfId="2" applyNumberFormat="1" applyFont="1" applyFill="1" applyBorder="1" applyAlignment="1">
      <alignment horizontal="center"/>
    </xf>
    <xf numFmtId="165" fontId="12" fillId="0" borderId="0" xfId="1" applyNumberFormat="1" applyFont="1" applyBorder="1" applyAlignment="1">
      <alignment horizontal="center"/>
    </xf>
    <xf numFmtId="165" fontId="14" fillId="0" borderId="1" xfId="1" applyNumberFormat="1" applyFont="1" applyBorder="1"/>
    <xf numFmtId="165" fontId="14" fillId="0" borderId="0" xfId="1" applyNumberFormat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165" fontId="14" fillId="0" borderId="1" xfId="1" applyNumberFormat="1" applyFont="1" applyBorder="1" applyAlignment="1">
      <alignment horizontal="center"/>
    </xf>
    <xf numFmtId="165" fontId="14" fillId="0" borderId="0" xfId="1" applyNumberFormat="1" applyFont="1" applyBorder="1"/>
    <xf numFmtId="165" fontId="15" fillId="0" borderId="0" xfId="1" applyNumberFormat="1" applyFont="1" applyBorder="1"/>
    <xf numFmtId="0" fontId="15" fillId="0" borderId="0" xfId="1" applyFont="1" applyBorder="1"/>
    <xf numFmtId="166" fontId="16" fillId="0" borderId="0" xfId="1" applyNumberFormat="1" applyFont="1" applyBorder="1" applyAlignment="1">
      <alignment horizontal="center"/>
    </xf>
    <xf numFmtId="0" fontId="11" fillId="0" borderId="1" xfId="1" applyFont="1" applyBorder="1" applyAlignment="1">
      <alignment horizontal="left" vertical="center" indent="1"/>
    </xf>
    <xf numFmtId="0" fontId="11" fillId="0" borderId="0" xfId="1" applyFont="1" applyFill="1" applyBorder="1" applyAlignment="1">
      <alignment horizontal="center"/>
    </xf>
    <xf numFmtId="166" fontId="11" fillId="0" borderId="0" xfId="1" applyNumberFormat="1" applyFont="1" applyFill="1" applyBorder="1" applyAlignment="1">
      <alignment horizontal="center"/>
    </xf>
    <xf numFmtId="166" fontId="17" fillId="0" borderId="0" xfId="1" applyNumberFormat="1" applyFont="1" applyFill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165" fontId="11" fillId="0" borderId="0" xfId="1" applyNumberFormat="1" applyFont="1" applyBorder="1" applyAlignment="1">
      <alignment horizontal="center"/>
    </xf>
    <xf numFmtId="166" fontId="17" fillId="0" borderId="3" xfId="1" applyNumberFormat="1" applyFont="1" applyFill="1" applyBorder="1" applyAlignment="1">
      <alignment horizontal="center"/>
    </xf>
    <xf numFmtId="166" fontId="17" fillId="0" borderId="4" xfId="1" applyNumberFormat="1" applyFont="1" applyFill="1" applyBorder="1" applyAlignment="1">
      <alignment horizontal="center"/>
    </xf>
    <xf numFmtId="166" fontId="17" fillId="0" borderId="0" xfId="1" applyNumberFormat="1" applyFont="1" applyBorder="1" applyAlignment="1" applyProtection="1">
      <alignment horizontal="center"/>
      <protection locked="0"/>
    </xf>
    <xf numFmtId="165" fontId="17" fillId="0" borderId="4" xfId="1" applyNumberFormat="1" applyFont="1" applyFill="1" applyBorder="1" applyAlignment="1">
      <alignment horizontal="center"/>
    </xf>
    <xf numFmtId="166" fontId="11" fillId="0" borderId="1" xfId="1" applyNumberFormat="1" applyFont="1" applyFill="1" applyBorder="1" applyAlignment="1">
      <alignment horizontal="center"/>
    </xf>
    <xf numFmtId="166" fontId="11" fillId="0" borderId="1" xfId="1" applyNumberFormat="1" applyFont="1" applyBorder="1" applyAlignment="1">
      <alignment horizontal="center"/>
    </xf>
    <xf numFmtId="0" fontId="11" fillId="0" borderId="0" xfId="1" applyFont="1" applyAlignment="1">
      <alignment horizontal="center"/>
    </xf>
    <xf numFmtId="165" fontId="11" fillId="0" borderId="1" xfId="1" applyNumberFormat="1" applyFont="1" applyFill="1" applyBorder="1" applyAlignment="1">
      <alignment horizontal="center"/>
    </xf>
    <xf numFmtId="166" fontId="16" fillId="0" borderId="0" xfId="1" applyNumberFormat="1" applyFont="1" applyFill="1" applyBorder="1" applyAlignment="1">
      <alignment horizontal="center"/>
    </xf>
    <xf numFmtId="165" fontId="11" fillId="0" borderId="0" xfId="1" applyNumberFormat="1" applyFont="1" applyAlignment="1">
      <alignment horizontal="center"/>
    </xf>
    <xf numFmtId="165" fontId="11" fillId="0" borderId="0" xfId="1" applyNumberFormat="1" applyFont="1" applyFill="1" applyBorder="1" applyAlignment="1">
      <alignment horizontal="center"/>
    </xf>
    <xf numFmtId="165" fontId="11" fillId="0" borderId="1" xfId="1" applyNumberFormat="1" applyFont="1" applyBorder="1" applyAlignment="1">
      <alignment horizontal="center"/>
    </xf>
    <xf numFmtId="165" fontId="11" fillId="0" borderId="0" xfId="2" applyNumberFormat="1" applyFont="1" applyFill="1" applyBorder="1" applyAlignment="1">
      <alignment horizontal="center"/>
    </xf>
    <xf numFmtId="0" fontId="15" fillId="0" borderId="1" xfId="1" applyFont="1" applyBorder="1" applyAlignment="1">
      <alignment horizontal="center"/>
    </xf>
    <xf numFmtId="165" fontId="15" fillId="0" borderId="0" xfId="1" applyNumberFormat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165" fontId="15" fillId="0" borderId="1" xfId="1" applyNumberFormat="1" applyFont="1" applyBorder="1" applyAlignment="1">
      <alignment horizontal="center"/>
    </xf>
    <xf numFmtId="165" fontId="15" fillId="0" borderId="1" xfId="1" applyNumberFormat="1" applyFont="1" applyBorder="1"/>
    <xf numFmtId="165" fontId="18" fillId="0" borderId="0" xfId="1" applyNumberFormat="1" applyFont="1" applyBorder="1"/>
    <xf numFmtId="0" fontId="11" fillId="0" borderId="2" xfId="1" applyFont="1" applyBorder="1" applyAlignment="1">
      <alignment horizontal="center"/>
    </xf>
    <xf numFmtId="166" fontId="11" fillId="0" borderId="2" xfId="1" applyNumberFormat="1" applyFont="1" applyBorder="1" applyAlignment="1">
      <alignment horizontal="center"/>
    </xf>
    <xf numFmtId="166" fontId="19" fillId="0" borderId="0" xfId="1" applyNumberFormat="1" applyFont="1" applyBorder="1" applyAlignment="1">
      <alignment horizontal="center"/>
    </xf>
    <xf numFmtId="0" fontId="12" fillId="0" borderId="1" xfId="1" applyFont="1" applyBorder="1" applyAlignment="1">
      <alignment horizontal="left" vertical="center" indent="1"/>
    </xf>
    <xf numFmtId="166" fontId="20" fillId="0" borderId="0" xfId="1" applyNumberFormat="1" applyFont="1" applyFill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166" fontId="12" fillId="0" borderId="0" xfId="1" applyNumberFormat="1" applyFont="1" applyBorder="1" applyAlignment="1">
      <alignment horizontal="center"/>
    </xf>
    <xf numFmtId="166" fontId="20" fillId="0" borderId="3" xfId="1" applyNumberFormat="1" applyFont="1" applyFill="1" applyBorder="1" applyAlignment="1">
      <alignment horizontal="center"/>
    </xf>
    <xf numFmtId="166" fontId="20" fillId="0" borderId="4" xfId="1" applyNumberFormat="1" applyFont="1" applyFill="1" applyBorder="1" applyAlignment="1">
      <alignment horizontal="center"/>
    </xf>
    <xf numFmtId="166" fontId="20" fillId="0" borderId="0" xfId="1" applyNumberFormat="1" applyFont="1" applyBorder="1" applyAlignment="1" applyProtection="1">
      <alignment horizontal="center"/>
      <protection locked="0"/>
    </xf>
    <xf numFmtId="165" fontId="20" fillId="0" borderId="4" xfId="1" applyNumberFormat="1" applyFont="1" applyFill="1" applyBorder="1" applyAlignment="1">
      <alignment horizontal="center"/>
    </xf>
    <xf numFmtId="166" fontId="12" fillId="0" borderId="1" xfId="1" applyNumberFormat="1" applyFont="1" applyBorder="1" applyAlignment="1">
      <alignment horizontal="center"/>
    </xf>
    <xf numFmtId="0" fontId="12" fillId="0" borderId="0" xfId="1" applyFont="1" applyAlignment="1">
      <alignment horizontal="center"/>
    </xf>
    <xf numFmtId="166" fontId="19" fillId="0" borderId="0" xfId="1" applyNumberFormat="1" applyFont="1" applyFill="1" applyBorder="1" applyAlignment="1">
      <alignment horizontal="center"/>
    </xf>
    <xf numFmtId="0" fontId="12" fillId="0" borderId="2" xfId="1" applyFont="1" applyBorder="1" applyAlignment="1">
      <alignment horizontal="center"/>
    </xf>
    <xf numFmtId="166" fontId="12" fillId="0" borderId="2" xfId="1" applyNumberFormat="1" applyFont="1" applyBorder="1" applyAlignment="1">
      <alignment horizontal="center"/>
    </xf>
    <xf numFmtId="165" fontId="12" fillId="0" borderId="1" xfId="1" applyNumberFormat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165" fontId="21" fillId="0" borderId="0" xfId="1" applyNumberFormat="1" applyFont="1" applyBorder="1"/>
    <xf numFmtId="0" fontId="14" fillId="0" borderId="0" xfId="1" applyFont="1" applyBorder="1"/>
    <xf numFmtId="165" fontId="12" fillId="0" borderId="2" xfId="1" applyNumberFormat="1" applyFont="1" applyFill="1" applyBorder="1" applyAlignment="1">
      <alignment horizontal="center"/>
    </xf>
    <xf numFmtId="0" fontId="11" fillId="0" borderId="1" xfId="1" applyFont="1" applyBorder="1" applyAlignment="1">
      <alignment horizontal="left" vertical="center" wrapText="1" indent="1"/>
    </xf>
    <xf numFmtId="166" fontId="11" fillId="0" borderId="0" xfId="1" applyNumberFormat="1" applyFont="1" applyFill="1" applyBorder="1" applyAlignment="1">
      <alignment horizontal="center" vertical="center" wrapText="1"/>
    </xf>
    <xf numFmtId="166" fontId="22" fillId="0" borderId="0" xfId="1" applyNumberFormat="1" applyFont="1" applyBorder="1" applyAlignment="1" applyProtection="1">
      <alignment horizontal="center"/>
      <protection locked="0"/>
    </xf>
    <xf numFmtId="165" fontId="17" fillId="0" borderId="0" xfId="1" applyNumberFormat="1" applyFont="1" applyFill="1" applyBorder="1" applyAlignment="1">
      <alignment horizontal="center"/>
    </xf>
    <xf numFmtId="165" fontId="16" fillId="0" borderId="1" xfId="1" applyNumberFormat="1" applyFont="1" applyFill="1" applyBorder="1" applyAlignment="1">
      <alignment horizontal="center"/>
    </xf>
    <xf numFmtId="165" fontId="16" fillId="0" borderId="0" xfId="1" applyNumberFormat="1" applyFont="1" applyFill="1" applyBorder="1" applyAlignment="1">
      <alignment horizontal="center"/>
    </xf>
    <xf numFmtId="166" fontId="12" fillId="0" borderId="2" xfId="1" applyNumberFormat="1" applyFont="1" applyBorder="1" applyAlignment="1" applyProtection="1">
      <alignment horizontal="center"/>
      <protection locked="0"/>
    </xf>
    <xf numFmtId="166" fontId="23" fillId="0" borderId="0" xfId="1" applyNumberFormat="1" applyFont="1" applyFill="1" applyBorder="1" applyAlignment="1">
      <alignment horizontal="center"/>
    </xf>
    <xf numFmtId="166" fontId="23" fillId="0" borderId="1" xfId="1" applyNumberFormat="1" applyFont="1" applyFill="1" applyBorder="1" applyAlignment="1">
      <alignment horizontal="center"/>
    </xf>
    <xf numFmtId="0" fontId="23" fillId="0" borderId="1" xfId="1" applyFont="1" applyBorder="1" applyAlignment="1">
      <alignment horizontal="center"/>
    </xf>
    <xf numFmtId="0" fontId="23" fillId="0" borderId="0" xfId="1" applyFont="1" applyBorder="1" applyAlignment="1">
      <alignment horizontal="center"/>
    </xf>
    <xf numFmtId="166" fontId="12" fillId="0" borderId="0" xfId="1" applyNumberFormat="1" applyFont="1" applyAlignment="1">
      <alignment horizontal="center"/>
    </xf>
    <xf numFmtId="165" fontId="11" fillId="0" borderId="0" xfId="1" applyNumberFormat="1" applyFont="1" applyBorder="1" applyAlignment="1" applyProtection="1">
      <alignment horizontal="center"/>
      <protection locked="0"/>
    </xf>
    <xf numFmtId="166" fontId="15" fillId="0" borderId="1" xfId="1" applyNumberFormat="1" applyFont="1" applyFill="1" applyBorder="1"/>
    <xf numFmtId="166" fontId="15" fillId="0" borderId="0" xfId="1" applyNumberFormat="1" applyFont="1" applyFill="1" applyBorder="1" applyAlignment="1">
      <alignment horizontal="center"/>
    </xf>
    <xf numFmtId="165" fontId="18" fillId="0" borderId="0" xfId="1" applyNumberFormat="1" applyFont="1" applyBorder="1" applyAlignment="1">
      <alignment horizontal="center"/>
    </xf>
    <xf numFmtId="165" fontId="11" fillId="0" borderId="2" xfId="1" applyNumberFormat="1" applyFont="1" applyBorder="1" applyAlignment="1">
      <alignment horizontal="center"/>
    </xf>
    <xf numFmtId="2" fontId="11" fillId="0" borderId="0" xfId="1" applyNumberFormat="1" applyFont="1" applyBorder="1" applyAlignment="1">
      <alignment horizontal="center"/>
    </xf>
    <xf numFmtId="0" fontId="15" fillId="0" borderId="0" xfId="1" applyFont="1" applyAlignment="1">
      <alignment horizontal="center"/>
    </xf>
    <xf numFmtId="166" fontId="11" fillId="0" borderId="0" xfId="1" applyNumberFormat="1" applyFont="1" applyBorder="1"/>
    <xf numFmtId="166" fontId="24" fillId="2" borderId="0" xfId="1" applyNumberFormat="1" applyFont="1" applyFill="1" applyBorder="1" applyAlignment="1">
      <alignment horizontal="center"/>
    </xf>
    <xf numFmtId="0" fontId="12" fillId="0" borderId="1" xfId="1" applyFont="1" applyBorder="1" applyAlignment="1">
      <alignment vertical="center"/>
    </xf>
    <xf numFmtId="166" fontId="19" fillId="0" borderId="1" xfId="1" applyNumberFormat="1" applyFont="1" applyBorder="1" applyAlignment="1">
      <alignment horizontal="center"/>
    </xf>
    <xf numFmtId="165" fontId="12" fillId="0" borderId="2" xfId="1" applyNumberFormat="1" applyFont="1" applyBorder="1" applyAlignment="1">
      <alignment horizontal="center"/>
    </xf>
    <xf numFmtId="0" fontId="25" fillId="0" borderId="1" xfId="1" applyFont="1" applyBorder="1" applyAlignment="1">
      <alignment vertical="center" wrapText="1"/>
    </xf>
    <xf numFmtId="0" fontId="11" fillId="0" borderId="0" xfId="1" applyFont="1"/>
    <xf numFmtId="0" fontId="11" fillId="0" borderId="1" xfId="1" applyFont="1" applyBorder="1"/>
    <xf numFmtId="0" fontId="11" fillId="0" borderId="0" xfId="1" applyFont="1" applyBorder="1"/>
    <xf numFmtId="166" fontId="23" fillId="0" borderId="0" xfId="1" applyNumberFormat="1" applyFont="1" applyBorder="1" applyAlignment="1" applyProtection="1">
      <alignment horizontal="center"/>
      <protection locked="0"/>
    </xf>
    <xf numFmtId="165" fontId="20" fillId="0" borderId="0" xfId="1" applyNumberFormat="1" applyFont="1" applyFill="1" applyBorder="1" applyAlignment="1">
      <alignment horizontal="center"/>
    </xf>
    <xf numFmtId="2" fontId="11" fillId="0" borderId="0" xfId="1" applyNumberFormat="1" applyFont="1" applyBorder="1"/>
    <xf numFmtId="165" fontId="11" fillId="0" borderId="0" xfId="1" applyNumberFormat="1" applyFont="1" applyBorder="1"/>
    <xf numFmtId="166" fontId="26" fillId="0" borderId="0" xfId="1" applyNumberFormat="1" applyFont="1" applyFill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0" fontId="12" fillId="0" borderId="0" xfId="1" applyFont="1" applyAlignment="1">
      <alignment vertical="center"/>
    </xf>
    <xf numFmtId="166" fontId="12" fillId="2" borderId="0" xfId="1" applyNumberFormat="1" applyFont="1" applyFill="1" applyBorder="1" applyAlignment="1">
      <alignment horizontal="center"/>
    </xf>
    <xf numFmtId="166" fontId="12" fillId="2" borderId="1" xfId="1" applyNumberFormat="1" applyFont="1" applyFill="1" applyBorder="1" applyAlignment="1">
      <alignment horizontal="center"/>
    </xf>
    <xf numFmtId="166" fontId="12" fillId="2" borderId="2" xfId="1" applyNumberFormat="1" applyFont="1" applyFill="1" applyBorder="1" applyAlignment="1">
      <alignment horizontal="center"/>
    </xf>
    <xf numFmtId="165" fontId="19" fillId="0" borderId="0" xfId="1" applyNumberFormat="1" applyFont="1" applyBorder="1" applyAlignment="1">
      <alignment horizontal="center"/>
    </xf>
    <xf numFmtId="0" fontId="28" fillId="0" borderId="0" xfId="1" applyFont="1"/>
    <xf numFmtId="0" fontId="14" fillId="0" borderId="0" xfId="1" applyFont="1" applyFill="1" applyBorder="1" applyAlignment="1">
      <alignment horizontal="center"/>
    </xf>
    <xf numFmtId="3" fontId="29" fillId="0" borderId="0" xfId="1" applyNumberFormat="1" applyFont="1" applyFill="1" applyBorder="1"/>
    <xf numFmtId="166" fontId="29" fillId="0" borderId="0" xfId="1" applyNumberFormat="1" applyFont="1" applyFill="1" applyBorder="1" applyAlignment="1">
      <alignment horizontal="center"/>
    </xf>
    <xf numFmtId="166" fontId="30" fillId="0" borderId="0" xfId="1" applyNumberFormat="1" applyFont="1" applyFill="1" applyBorder="1" applyAlignment="1">
      <alignment horizontal="center"/>
    </xf>
    <xf numFmtId="166" fontId="31" fillId="0" borderId="0" xfId="1" applyNumberFormat="1" applyFont="1" applyFill="1" applyBorder="1" applyAlignment="1">
      <alignment horizontal="center"/>
    </xf>
    <xf numFmtId="166" fontId="14" fillId="0" borderId="0" xfId="1" applyNumberFormat="1" applyFont="1" applyFill="1" applyBorder="1" applyAlignment="1">
      <alignment horizontal="center"/>
    </xf>
    <xf numFmtId="0" fontId="15" fillId="0" borderId="1" xfId="1" applyFont="1" applyBorder="1"/>
    <xf numFmtId="166" fontId="15" fillId="0" borderId="0" xfId="1" applyNumberFormat="1" applyFont="1" applyBorder="1" applyAlignment="1">
      <alignment horizontal="center"/>
    </xf>
    <xf numFmtId="166" fontId="29" fillId="0" borderId="1" xfId="1" applyNumberFormat="1" applyFont="1" applyFill="1" applyBorder="1" applyAlignment="1">
      <alignment horizontal="center"/>
    </xf>
    <xf numFmtId="165" fontId="32" fillId="0" borderId="0" xfId="1" applyNumberFormat="1" applyFont="1" applyBorder="1" applyAlignment="1">
      <alignment horizontal="center"/>
    </xf>
    <xf numFmtId="3" fontId="29" fillId="0" borderId="1" xfId="1" applyNumberFormat="1" applyFont="1" applyFill="1" applyBorder="1" applyAlignment="1">
      <alignment horizontal="center"/>
    </xf>
    <xf numFmtId="166" fontId="15" fillId="0" borderId="0" xfId="1" applyNumberFormat="1" applyFont="1" applyBorder="1"/>
    <xf numFmtId="2" fontId="15" fillId="0" borderId="0" xfId="1" applyNumberFormat="1" applyFont="1" applyBorder="1"/>
    <xf numFmtId="0" fontId="15" fillId="0" borderId="0" xfId="1" applyFont="1"/>
    <xf numFmtId="166" fontId="33" fillId="0" borderId="0" xfId="1" applyNumberFormat="1" applyFont="1" applyFill="1" applyBorder="1" applyAlignment="1">
      <alignment horizontal="center"/>
    </xf>
    <xf numFmtId="0" fontId="15" fillId="0" borderId="2" xfId="1" applyFont="1" applyBorder="1" applyAlignment="1">
      <alignment horizontal="center"/>
    </xf>
    <xf numFmtId="165" fontId="14" fillId="0" borderId="0" xfId="1" applyNumberFormat="1" applyFont="1" applyAlignment="1">
      <alignment horizontal="center"/>
    </xf>
    <xf numFmtId="166" fontId="33" fillId="0" borderId="0" xfId="1" applyNumberFormat="1" applyFont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166" fontId="15" fillId="0" borderId="2" xfId="1" applyNumberFormat="1" applyFont="1" applyBorder="1"/>
    <xf numFmtId="166" fontId="34" fillId="0" borderId="0" xfId="1" applyNumberFormat="1" applyFont="1" applyBorder="1" applyAlignment="1">
      <alignment horizontal="center"/>
    </xf>
    <xf numFmtId="165" fontId="15" fillId="0" borderId="0" xfId="1" applyNumberFormat="1" applyFont="1" applyBorder="1" applyAlignment="1"/>
    <xf numFmtId="165" fontId="29" fillId="0" borderId="0" xfId="1" applyNumberFormat="1" applyFont="1" applyFill="1" applyBorder="1" applyAlignment="1">
      <alignment horizontal="center"/>
    </xf>
    <xf numFmtId="165" fontId="15" fillId="0" borderId="0" xfId="2" applyNumberFormat="1" applyFont="1" applyFill="1" applyBorder="1" applyAlignment="1">
      <alignment horizontal="center"/>
    </xf>
    <xf numFmtId="0" fontId="28" fillId="0" borderId="0" xfId="1" applyFont="1" applyAlignment="1">
      <alignment vertical="center"/>
    </xf>
    <xf numFmtId="0" fontId="15" fillId="0" borderId="0" xfId="1" applyFont="1" applyFill="1" applyBorder="1" applyAlignment="1">
      <alignment horizontal="center"/>
    </xf>
    <xf numFmtId="3" fontId="14" fillId="0" borderId="0" xfId="1" applyNumberFormat="1" applyFont="1" applyFill="1" applyBorder="1" applyAlignment="1">
      <alignment horizontal="center"/>
    </xf>
    <xf numFmtId="3" fontId="14" fillId="0" borderId="0" xfId="1" applyNumberFormat="1" applyFont="1" applyFill="1" applyBorder="1"/>
    <xf numFmtId="3" fontId="14" fillId="0" borderId="1" xfId="1" applyNumberFormat="1" applyFont="1" applyFill="1" applyBorder="1"/>
    <xf numFmtId="166" fontId="15" fillId="0" borderId="1" xfId="1" applyNumberFormat="1" applyFont="1" applyBorder="1" applyAlignment="1">
      <alignment horizontal="center"/>
    </xf>
    <xf numFmtId="165" fontId="15" fillId="0" borderId="0" xfId="1" applyNumberFormat="1" applyFont="1" applyFill="1" applyBorder="1" applyAlignment="1">
      <alignment horizontal="center"/>
    </xf>
    <xf numFmtId="165" fontId="14" fillId="0" borderId="0" xfId="2" applyNumberFormat="1" applyFont="1" applyFill="1" applyBorder="1" applyAlignment="1">
      <alignment horizontal="center"/>
    </xf>
    <xf numFmtId="165" fontId="35" fillId="0" borderId="1" xfId="1" applyNumberFormat="1" applyFont="1" applyBorder="1" applyAlignment="1">
      <alignment horizontal="center"/>
    </xf>
    <xf numFmtId="0" fontId="35" fillId="0" borderId="0" xfId="1" applyFont="1" applyBorder="1" applyAlignment="1">
      <alignment horizontal="center"/>
    </xf>
    <xf numFmtId="0" fontId="35" fillId="0" borderId="0" xfId="1" applyFont="1" applyBorder="1"/>
    <xf numFmtId="0" fontId="36" fillId="0" borderId="0" xfId="1" applyFont="1" applyFill="1" applyBorder="1" applyAlignment="1">
      <alignment horizontal="center"/>
    </xf>
    <xf numFmtId="166" fontId="15" fillId="0" borderId="1" xfId="1" applyNumberFormat="1" applyFont="1" applyFill="1" applyBorder="1" applyAlignment="1">
      <alignment horizontal="center"/>
    </xf>
    <xf numFmtId="165" fontId="15" fillId="0" borderId="0" xfId="1" applyNumberFormat="1" applyFont="1" applyAlignment="1">
      <alignment horizontal="center"/>
    </xf>
    <xf numFmtId="165" fontId="37" fillId="0" borderId="0" xfId="1" applyNumberFormat="1" applyFont="1" applyFill="1" applyBorder="1" applyAlignment="1">
      <alignment horizontal="center"/>
    </xf>
    <xf numFmtId="165" fontId="15" fillId="0" borderId="2" xfId="1" applyNumberFormat="1" applyFont="1" applyBorder="1" applyAlignment="1">
      <alignment horizontal="center"/>
    </xf>
    <xf numFmtId="165" fontId="15" fillId="0" borderId="1" xfId="1" applyNumberFormat="1" applyFont="1" applyFill="1" applyBorder="1" applyAlignment="1">
      <alignment horizontal="center"/>
    </xf>
    <xf numFmtId="165" fontId="15" fillId="0" borderId="2" xfId="1" applyNumberFormat="1" applyFont="1" applyFill="1" applyBorder="1" applyAlignment="1">
      <alignment horizontal="center"/>
    </xf>
    <xf numFmtId="165" fontId="37" fillId="0" borderId="1" xfId="1" applyNumberFormat="1" applyFont="1" applyFill="1" applyBorder="1" applyAlignment="1">
      <alignment horizontal="center"/>
    </xf>
    <xf numFmtId="165" fontId="15" fillId="0" borderId="0" xfId="1" applyNumberFormat="1" applyFont="1" applyFill="1" applyBorder="1"/>
    <xf numFmtId="0" fontId="15" fillId="0" borderId="0" xfId="1" applyFont="1" applyBorder="1" applyAlignment="1"/>
    <xf numFmtId="165" fontId="15" fillId="0" borderId="0" xfId="1" applyNumberFormat="1" applyFont="1" applyFill="1" applyBorder="1" applyAlignment="1"/>
    <xf numFmtId="165" fontId="15" fillId="0" borderId="0" xfId="1" applyNumberFormat="1" applyFont="1"/>
    <xf numFmtId="165" fontId="15" fillId="0" borderId="0" xfId="2" applyNumberFormat="1" applyFont="1" applyBorder="1" applyAlignment="1">
      <alignment horizontal="center"/>
    </xf>
    <xf numFmtId="1" fontId="15" fillId="0" borderId="0" xfId="1" applyNumberFormat="1" applyFont="1" applyAlignment="1">
      <alignment horizontal="center"/>
    </xf>
    <xf numFmtId="0" fontId="28" fillId="0" borderId="0" xfId="1" applyFont="1" applyAlignment="1">
      <alignment horizontal="left" vertical="center" indent="1"/>
    </xf>
    <xf numFmtId="165" fontId="31" fillId="0" borderId="0" xfId="1" applyNumberFormat="1" applyFont="1" applyFill="1" applyBorder="1" applyAlignment="1">
      <alignment horizontal="center"/>
    </xf>
    <xf numFmtId="165" fontId="15" fillId="0" borderId="0" xfId="1" applyNumberFormat="1" applyFont="1" applyFill="1" applyBorder="1" applyAlignment="1">
      <alignment horizontal="center" vertical="center"/>
    </xf>
    <xf numFmtId="165" fontId="15" fillId="0" borderId="0" xfId="1" applyNumberFormat="1" applyFont="1" applyFill="1" applyAlignment="1">
      <alignment horizontal="center"/>
    </xf>
    <xf numFmtId="165" fontId="37" fillId="0" borderId="0" xfId="1" applyNumberFormat="1" applyFont="1" applyFill="1" applyBorder="1" applyAlignment="1">
      <alignment horizontal="center" vertical="center"/>
    </xf>
    <xf numFmtId="165" fontId="15" fillId="0" borderId="0" xfId="1" applyNumberFormat="1" applyFont="1" applyBorder="1" applyAlignment="1" applyProtection="1">
      <alignment horizontal="center"/>
      <protection locked="0"/>
    </xf>
    <xf numFmtId="1" fontId="36" fillId="0" borderId="0" xfId="2" applyNumberFormat="1" applyFont="1" applyAlignment="1">
      <alignment horizontal="center"/>
    </xf>
    <xf numFmtId="167" fontId="15" fillId="0" borderId="0" xfId="3" applyNumberFormat="1" applyFont="1" applyBorder="1" applyAlignment="1">
      <alignment horizontal="center"/>
    </xf>
    <xf numFmtId="165" fontId="28" fillId="0" borderId="0" xfId="1" applyNumberFormat="1" applyFont="1" applyBorder="1" applyAlignment="1">
      <alignment horizontal="center"/>
    </xf>
    <xf numFmtId="165" fontId="15" fillId="0" borderId="0" xfId="1" applyNumberFormat="1" applyFont="1" applyBorder="1" applyProtection="1">
      <protection locked="0"/>
    </xf>
    <xf numFmtId="0" fontId="38" fillId="0" borderId="0" xfId="1" applyFont="1" applyFill="1" applyBorder="1" applyAlignment="1">
      <alignment horizontal="left"/>
    </xf>
    <xf numFmtId="0" fontId="38" fillId="0" borderId="0" xfId="1" applyFont="1" applyFill="1" applyBorder="1" applyAlignment="1">
      <alignment horizontal="center"/>
    </xf>
    <xf numFmtId="165" fontId="13" fillId="0" borderId="0" xfId="1" applyNumberFormat="1" applyFont="1" applyFill="1" applyBorder="1" applyAlignment="1">
      <alignment horizontal="center"/>
    </xf>
    <xf numFmtId="165" fontId="39" fillId="0" borderId="0" xfId="1" applyNumberFormat="1" applyFont="1" applyFill="1" applyBorder="1" applyAlignment="1">
      <alignment horizontal="center"/>
    </xf>
    <xf numFmtId="166" fontId="13" fillId="0" borderId="0" xfId="1" applyNumberFormat="1" applyFont="1" applyFill="1" applyBorder="1" applyAlignment="1">
      <alignment horizontal="center"/>
    </xf>
    <xf numFmtId="3" fontId="13" fillId="0" borderId="0" xfId="1" applyNumberFormat="1" applyFont="1" applyFill="1" applyBorder="1"/>
    <xf numFmtId="0" fontId="13" fillId="0" borderId="1" xfId="1" applyFont="1" applyBorder="1"/>
    <xf numFmtId="0" fontId="13" fillId="0" borderId="0" xfId="1" applyFont="1" applyBorder="1"/>
    <xf numFmtId="166" fontId="5" fillId="0" borderId="0" xfId="1" applyNumberFormat="1" applyFont="1" applyFill="1" applyBorder="1" applyAlignment="1">
      <alignment horizontal="center"/>
    </xf>
    <xf numFmtId="166" fontId="5" fillId="0" borderId="0" xfId="1" applyNumberFormat="1" applyFont="1" applyFill="1" applyAlignment="1">
      <alignment horizontal="center"/>
    </xf>
    <xf numFmtId="0" fontId="40" fillId="0" borderId="0" xfId="1" applyFont="1" applyBorder="1"/>
    <xf numFmtId="165" fontId="41" fillId="0" borderId="0" xfId="1" applyNumberFormat="1" applyFont="1" applyFill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/>
    <xf numFmtId="0" fontId="42" fillId="0" borderId="0" xfId="1" applyFont="1" applyAlignment="1">
      <alignment horizontal="center"/>
    </xf>
    <xf numFmtId="0" fontId="43" fillId="0" borderId="0" xfId="1" applyFont="1" applyFill="1" applyBorder="1" applyAlignment="1">
      <alignment horizontal="left"/>
    </xf>
    <xf numFmtId="0" fontId="43" fillId="0" borderId="0" xfId="1" applyFont="1" applyFill="1" applyBorder="1" applyAlignment="1">
      <alignment horizontal="center"/>
    </xf>
    <xf numFmtId="166" fontId="43" fillId="0" borderId="0" xfId="1" applyNumberFormat="1" applyFont="1" applyFill="1" applyBorder="1" applyAlignment="1">
      <alignment horizontal="left"/>
    </xf>
    <xf numFmtId="166" fontId="5" fillId="0" borderId="0" xfId="1" applyNumberFormat="1" applyFont="1" applyFill="1" applyBorder="1"/>
    <xf numFmtId="166" fontId="5" fillId="0" borderId="1" xfId="1" applyNumberFormat="1" applyFont="1" applyBorder="1"/>
    <xf numFmtId="166" fontId="5" fillId="0" borderId="0" xfId="1" applyNumberFormat="1" applyFont="1" applyBorder="1"/>
    <xf numFmtId="165" fontId="44" fillId="0" borderId="0" xfId="1" applyNumberFormat="1" applyFont="1" applyFill="1" applyBorder="1" applyAlignment="1">
      <alignment horizontal="center"/>
    </xf>
    <xf numFmtId="1" fontId="5" fillId="0" borderId="0" xfId="1" applyNumberFormat="1" applyFont="1" applyBorder="1" applyAlignment="1">
      <alignment horizontal="center"/>
    </xf>
    <xf numFmtId="0" fontId="45" fillId="0" borderId="0" xfId="1" applyFont="1" applyBorder="1" applyAlignment="1">
      <alignment horizontal="center"/>
    </xf>
    <xf numFmtId="0" fontId="1" fillId="0" borderId="0" xfId="1"/>
    <xf numFmtId="0" fontId="46" fillId="0" borderId="0" xfId="1" applyFont="1" applyFill="1" applyBorder="1"/>
    <xf numFmtId="0" fontId="46" fillId="0" borderId="0" xfId="1" applyFont="1" applyFill="1" applyBorder="1" applyAlignment="1">
      <alignment horizontal="center"/>
    </xf>
    <xf numFmtId="3" fontId="46" fillId="0" borderId="0" xfId="1" applyNumberFormat="1" applyFont="1" applyFill="1" applyBorder="1" applyAlignment="1">
      <alignment horizontal="center"/>
    </xf>
    <xf numFmtId="0" fontId="47" fillId="0" borderId="0" xfId="1" applyFont="1" applyFill="1" applyBorder="1" applyAlignment="1">
      <alignment horizontal="left"/>
    </xf>
    <xf numFmtId="3" fontId="46" fillId="0" borderId="0" xfId="1" applyNumberFormat="1" applyFont="1" applyFill="1" applyBorder="1"/>
    <xf numFmtId="0" fontId="1" fillId="0" borderId="1" xfId="1" applyBorder="1"/>
    <xf numFmtId="0" fontId="1" fillId="0" borderId="0" xfId="1" applyAlignment="1">
      <alignment horizontal="center"/>
    </xf>
    <xf numFmtId="165" fontId="1" fillId="0" borderId="0" xfId="1" applyNumberFormat="1"/>
    <xf numFmtId="0" fontId="1" fillId="0" borderId="1" xfId="1" applyBorder="1" applyAlignment="1">
      <alignment horizontal="center"/>
    </xf>
    <xf numFmtId="165" fontId="1" fillId="0" borderId="0" xfId="1" applyNumberFormat="1" applyAlignment="1">
      <alignment horizontal="center"/>
    </xf>
    <xf numFmtId="0" fontId="1" fillId="0" borderId="0" xfId="1" applyBorder="1"/>
    <xf numFmtId="166" fontId="48" fillId="0" borderId="0" xfId="1" applyNumberFormat="1" applyFont="1" applyFill="1" applyBorder="1" applyAlignment="1">
      <alignment horizontal="center"/>
    </xf>
    <xf numFmtId="166" fontId="48" fillId="0" borderId="0" xfId="1" applyNumberFormat="1" applyFont="1" applyFill="1" applyAlignment="1">
      <alignment horizontal="center"/>
    </xf>
    <xf numFmtId="166" fontId="49" fillId="0" borderId="0" xfId="1" applyNumberFormat="1" applyFont="1" applyFill="1" applyBorder="1" applyAlignment="1">
      <alignment horizontal="center"/>
    </xf>
    <xf numFmtId="166" fontId="50" fillId="0" borderId="0" xfId="1" applyNumberFormat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center"/>
    </xf>
    <xf numFmtId="1" fontId="10" fillId="0" borderId="1" xfId="1" applyNumberFormat="1" applyFont="1" applyFill="1" applyBorder="1" applyAlignment="1">
      <alignment horizontal="center"/>
    </xf>
    <xf numFmtId="1" fontId="10" fillId="0" borderId="2" xfId="1" applyNumberFormat="1" applyFont="1" applyFill="1" applyBorder="1" applyAlignment="1">
      <alignment horizontal="center"/>
    </xf>
  </cellXfs>
  <cellStyles count="4">
    <cellStyle name="Comma 2" xfId="3"/>
    <cellStyle name="Normal" xfId="0" builtinId="0"/>
    <cellStyle name="Normal 10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Documents%20and%20Settings/tinatin.gurtskaia/Local%20Settings/Temporary%20Internet%20Files/Content.Outlook/B1RQBANX/questr2008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questr2019-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natin.gurtskaia/AppData/Local/Microsoft/Windows/Temporary%20Internet%20Files/Content.IE5/J07MGGI0/questr2019-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0" refreshError="1"/>
      <sheetData sheetId="1" refreshError="1"/>
      <sheetData sheetId="2" refreshError="1"/>
      <sheetData sheetId="3" refreshError="1">
        <row r="10">
          <cell r="D10">
            <v>294.10000000000008</v>
          </cell>
        </row>
        <row r="11">
          <cell r="D11">
            <v>0</v>
          </cell>
        </row>
        <row r="12">
          <cell r="D12">
            <v>2.2999999999999998</v>
          </cell>
        </row>
        <row r="13">
          <cell r="D13">
            <v>21.200000000000003</v>
          </cell>
        </row>
        <row r="15">
          <cell r="D15">
            <v>86.3</v>
          </cell>
        </row>
        <row r="16">
          <cell r="D16">
            <v>128.5</v>
          </cell>
        </row>
        <row r="17">
          <cell r="D17">
            <v>6.6</v>
          </cell>
        </row>
        <row r="18">
          <cell r="D18">
            <v>15.1</v>
          </cell>
        </row>
        <row r="19">
          <cell r="D19">
            <v>36.1</v>
          </cell>
        </row>
        <row r="20">
          <cell r="D20">
            <v>83.2</v>
          </cell>
        </row>
        <row r="21">
          <cell r="D21">
            <v>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0"/>
      <sheetData sheetId="1"/>
      <sheetData sheetId="2"/>
      <sheetData sheetId="3" refreshError="1">
        <row r="38">
          <cell r="D38">
            <v>2.6000000000000014</v>
          </cell>
        </row>
        <row r="39">
          <cell r="D3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0" refreshError="1"/>
      <sheetData sheetId="1" refreshError="1"/>
      <sheetData sheetId="2" refreshError="1"/>
      <sheetData sheetId="3" refreshError="1">
        <row r="39">
          <cell r="D3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83"/>
  <sheetViews>
    <sheetView tabSelected="1" zoomScaleNormal="100" zoomScaleSheetLayoutView="100" workbookViewId="0">
      <pane xSplit="3" topLeftCell="HD1" activePane="topRight" state="frozen"/>
      <selection activeCell="V29" sqref="V29"/>
      <selection pane="topRight" activeCell="HO13" sqref="HO13"/>
    </sheetView>
  </sheetViews>
  <sheetFormatPr defaultRowHeight="12.75"/>
  <cols>
    <col min="1" max="1" width="0.125" style="221" customWidth="1"/>
    <col min="2" max="2" width="52.375" style="221" customWidth="1"/>
    <col min="3" max="3" width="8.125" style="221" customWidth="1"/>
    <col min="4" max="4" width="9.875" style="221" customWidth="1"/>
    <col min="5" max="5" width="13.75" style="221" customWidth="1"/>
    <col min="6" max="6" width="9.25" style="221" bestFit="1" customWidth="1"/>
    <col min="7" max="7" width="9.625" style="221" customWidth="1"/>
    <col min="8" max="8" width="9" style="221" customWidth="1"/>
    <col min="9" max="10" width="9.25" style="221" bestFit="1" customWidth="1"/>
    <col min="11" max="11" width="10.375" style="221" customWidth="1"/>
    <col min="12" max="12" width="13.875" style="221" customWidth="1"/>
    <col min="13" max="13" width="12.375" style="221" customWidth="1"/>
    <col min="14" max="14" width="10.625" style="221" customWidth="1"/>
    <col min="15" max="15" width="13.25" style="221" customWidth="1"/>
    <col min="16" max="16" width="9.25" style="221" bestFit="1" customWidth="1"/>
    <col min="17" max="17" width="13" style="221" customWidth="1"/>
    <col min="18" max="18" width="8.75" style="221" customWidth="1"/>
    <col min="19" max="22" width="9.25" style="221" bestFit="1" customWidth="1"/>
    <col min="23" max="23" width="11.75" style="221" customWidth="1"/>
    <col min="24" max="24" width="14.125" style="221" customWidth="1"/>
    <col min="25" max="25" width="13.75" style="221" customWidth="1"/>
    <col min="26" max="26" width="10.875" style="221" customWidth="1"/>
    <col min="27" max="27" width="12.375" style="221" customWidth="1"/>
    <col min="28" max="28" width="11.875" style="227" customWidth="1"/>
    <col min="29" max="29" width="13.125" style="221" customWidth="1"/>
    <col min="30" max="34" width="9.25" style="221" bestFit="1" customWidth="1"/>
    <col min="35" max="35" width="11.75" style="221" customWidth="1"/>
    <col min="36" max="36" width="14.375" style="221" customWidth="1"/>
    <col min="37" max="37" width="13.625" style="221" customWidth="1"/>
    <col min="38" max="38" width="11" style="221" customWidth="1"/>
    <col min="39" max="39" width="13" style="221" customWidth="1"/>
    <col min="40" max="40" width="9.25" style="221" bestFit="1" customWidth="1"/>
    <col min="41" max="41" width="12.75" style="221" customWidth="1"/>
    <col min="42" max="46" width="9.25" style="221" bestFit="1" customWidth="1"/>
    <col min="47" max="47" width="10.75" style="221" customWidth="1"/>
    <col min="48" max="48" width="14.25" style="221" customWidth="1"/>
    <col min="49" max="49" width="13.75" style="221" customWidth="1"/>
    <col min="50" max="50" width="12" style="221" customWidth="1"/>
    <col min="51" max="51" width="14.75" style="221" customWidth="1"/>
    <col min="52" max="52" width="9.25" style="221" bestFit="1" customWidth="1"/>
    <col min="53" max="53" width="13.875" style="221" customWidth="1"/>
    <col min="54" max="58" width="9.25" style="221" bestFit="1" customWidth="1"/>
    <col min="59" max="59" width="11.25" style="221" customWidth="1"/>
    <col min="60" max="60" width="14.875" style="221" customWidth="1"/>
    <col min="61" max="61" width="14" style="221" customWidth="1"/>
    <col min="62" max="62" width="13" style="221" customWidth="1"/>
    <col min="63" max="63" width="13.375" style="221" customWidth="1"/>
    <col min="64" max="64" width="10.125" style="221" customWidth="1"/>
    <col min="65" max="65" width="12.625" style="221" customWidth="1"/>
    <col min="66" max="70" width="9.25" style="221" bestFit="1" customWidth="1"/>
    <col min="71" max="71" width="9.875" style="221" customWidth="1"/>
    <col min="72" max="72" width="13.125" style="221" customWidth="1"/>
    <col min="73" max="73" width="12.375" style="221" customWidth="1"/>
    <col min="74" max="74" width="11" style="221" customWidth="1"/>
    <col min="75" max="75" width="11.625" style="221" customWidth="1"/>
    <col min="76" max="76" width="9.25" style="221" bestFit="1" customWidth="1"/>
    <col min="77" max="77" width="9.75" style="221" customWidth="1"/>
    <col min="78" max="84" width="9.25" style="221" bestFit="1" customWidth="1"/>
    <col min="85" max="85" width="11.625" style="221" customWidth="1"/>
    <col min="86" max="86" width="10.125" style="221" customWidth="1"/>
    <col min="87" max="87" width="13.25" style="221" customWidth="1"/>
    <col min="88" max="88" width="11.25" style="221" customWidth="1"/>
    <col min="89" max="89" width="13.625" style="221" customWidth="1"/>
    <col min="90" max="90" width="12.625" style="221" customWidth="1"/>
    <col min="91" max="91" width="11.125" style="221" customWidth="1"/>
    <col min="92" max="92" width="14.625" style="221" customWidth="1"/>
    <col min="93" max="93" width="15" style="221" customWidth="1"/>
    <col min="94" max="94" width="9.25" style="221" bestFit="1" customWidth="1"/>
    <col min="95" max="95" width="9.25" style="228" bestFit="1" customWidth="1"/>
    <col min="96" max="96" width="11.625" style="228" customWidth="1"/>
    <col min="97" max="97" width="11" style="228" customWidth="1"/>
    <col min="98" max="98" width="10.375" style="228" customWidth="1"/>
    <col min="99" max="99" width="11" style="228" customWidth="1"/>
    <col min="100" max="100" width="9.25" style="221" bestFit="1" customWidth="1"/>
    <col min="101" max="101" width="11.375" style="221" customWidth="1"/>
    <col min="102" max="108" width="9.25" style="228" bestFit="1" customWidth="1"/>
    <col min="109" max="109" width="10.875" style="228" customWidth="1"/>
    <col min="110" max="110" width="10.75" style="228" customWidth="1"/>
    <col min="111" max="111" width="10.875" style="221" customWidth="1"/>
    <col min="112" max="112" width="9.625" style="221" bestFit="1" customWidth="1"/>
    <col min="113" max="113" width="10.25" style="221" customWidth="1"/>
    <col min="114" max="118" width="9.625" style="221" bestFit="1" customWidth="1"/>
    <col min="119" max="119" width="9.25" style="228" bestFit="1" customWidth="1"/>
    <col min="120" max="120" width="11.875" style="228" customWidth="1"/>
    <col min="121" max="121" width="10.625" style="228" customWidth="1"/>
    <col min="122" max="122" width="9.625" style="228" bestFit="1" customWidth="1"/>
    <col min="123" max="123" width="10.125" style="228" customWidth="1"/>
    <col min="124" max="124" width="9.625" style="228" bestFit="1" customWidth="1"/>
    <col min="125" max="125" width="11.75" style="228" customWidth="1"/>
    <col min="126" max="128" width="9.25" style="228" bestFit="1" customWidth="1"/>
    <col min="129" max="131" width="9.625" style="228" bestFit="1" customWidth="1"/>
    <col min="132" max="133" width="10.75" style="228" customWidth="1"/>
    <col min="134" max="134" width="9.625" style="221" bestFit="1" customWidth="1"/>
    <col min="135" max="135" width="10.75" style="221" customWidth="1"/>
    <col min="136" max="136" width="9.625" style="228" bestFit="1" customWidth="1"/>
    <col min="137" max="137" width="11" style="228" customWidth="1"/>
    <col min="138" max="143" width="9.625" style="228" bestFit="1" customWidth="1"/>
    <col min="144" max="144" width="10.625" style="228" customWidth="1"/>
    <col min="145" max="145" width="11.125" style="228" customWidth="1"/>
    <col min="146" max="146" width="9.625" style="228" bestFit="1" customWidth="1"/>
    <col min="147" max="147" width="10.625" style="228" customWidth="1"/>
    <col min="148" max="148" width="9.625" style="228" bestFit="1" customWidth="1"/>
    <col min="149" max="149" width="10.625" style="228" customWidth="1"/>
    <col min="150" max="154" width="9.625" style="221" bestFit="1" customWidth="1"/>
    <col min="155" max="155" width="9.625" style="228" bestFit="1" customWidth="1"/>
    <col min="156" max="158" width="9.625" style="221" bestFit="1" customWidth="1"/>
    <col min="159" max="159" width="11" style="228" customWidth="1"/>
    <col min="160" max="160" width="10.875" style="221" customWidth="1"/>
    <col min="161" max="163" width="9.25" style="221" bestFit="1" customWidth="1"/>
    <col min="164" max="164" width="9.625" style="228" bestFit="1" customWidth="1"/>
    <col min="165" max="165" width="9.25" style="228" bestFit="1" customWidth="1"/>
    <col min="166" max="166" width="9.625" style="221" bestFit="1" customWidth="1"/>
    <col min="167" max="168" width="9.625" style="228" bestFit="1" customWidth="1"/>
    <col min="169" max="169" width="10.25" style="221" customWidth="1"/>
    <col min="170" max="170" width="9.625" style="228" bestFit="1" customWidth="1"/>
    <col min="171" max="171" width="10.875" style="221" customWidth="1"/>
    <col min="172" max="172" width="9.625" style="221" bestFit="1" customWidth="1"/>
    <col min="173" max="174" width="9.25" style="221" bestFit="1" customWidth="1"/>
    <col min="175" max="179" width="9.625" style="221" bestFit="1" customWidth="1"/>
    <col min="180" max="180" width="9.625" style="228" bestFit="1" customWidth="1"/>
    <col min="181" max="182" width="9.625" style="221" bestFit="1" customWidth="1"/>
    <col min="183" max="183" width="11.625" style="228" customWidth="1"/>
    <col min="184" max="186" width="11.625" style="221" customWidth="1"/>
    <col min="187" max="191" width="9.75" style="221" bestFit="1" customWidth="1"/>
    <col min="192" max="192" width="12.125" style="221" customWidth="1"/>
    <col min="193" max="193" width="11.75" style="221" customWidth="1"/>
    <col min="194" max="194" width="10.875" style="221" bestFit="1" customWidth="1"/>
    <col min="195" max="195" width="12.125" style="221" customWidth="1"/>
    <col min="196" max="196" width="10.875" style="221" bestFit="1" customWidth="1"/>
    <col min="197" max="197" width="10.875" style="221" customWidth="1"/>
    <col min="198" max="198" width="10" style="221" customWidth="1"/>
    <col min="199" max="199" width="10.875" style="221" customWidth="1"/>
    <col min="200" max="200" width="10.875" style="228" customWidth="1"/>
    <col min="201" max="201" width="9.625" style="228" bestFit="1" customWidth="1"/>
    <col min="202" max="202" width="12.125" style="228" bestFit="1" customWidth="1"/>
    <col min="203" max="203" width="12.125" style="221" bestFit="1" customWidth="1"/>
    <col min="204" max="204" width="9.625" style="228" bestFit="1" customWidth="1"/>
    <col min="205" max="205" width="12.875" style="228" customWidth="1"/>
    <col min="206" max="206" width="9.75" style="228" bestFit="1" customWidth="1"/>
    <col min="207" max="207" width="9.625" style="228" bestFit="1" customWidth="1"/>
    <col min="208" max="208" width="12.75" style="230" bestFit="1" customWidth="1"/>
    <col min="209" max="209" width="10.875" style="228" bestFit="1" customWidth="1"/>
    <col min="210" max="210" width="9.625" style="228" bestFit="1" customWidth="1"/>
    <col min="211" max="211" width="10.875" style="228" bestFit="1" customWidth="1"/>
    <col min="212" max="212" width="10.625" style="228" customWidth="1"/>
    <col min="213" max="213" width="10.875" style="228" bestFit="1" customWidth="1"/>
    <col min="214" max="214" width="11.25" style="221" customWidth="1"/>
    <col min="215" max="215" width="9.125" style="221"/>
    <col min="216" max="216" width="10.75" style="221" customWidth="1"/>
    <col min="217" max="217" width="11.125" style="221" customWidth="1"/>
    <col min="218" max="218" width="9.625" style="221" bestFit="1" customWidth="1"/>
    <col min="219" max="219" width="10.125" style="228" customWidth="1"/>
    <col min="220" max="220" width="10.125" style="221" customWidth="1"/>
    <col min="221" max="221" width="10.875" style="221" bestFit="1" customWidth="1"/>
    <col min="222" max="256" width="9.125" style="221"/>
    <col min="257" max="257" width="0.125" style="221" customWidth="1"/>
    <col min="258" max="258" width="52.375" style="221" customWidth="1"/>
    <col min="259" max="259" width="8.125" style="221" customWidth="1"/>
    <col min="260" max="260" width="9.875" style="221" customWidth="1"/>
    <col min="261" max="261" width="13.75" style="221" customWidth="1"/>
    <col min="262" max="262" width="9.25" style="221" bestFit="1" customWidth="1"/>
    <col min="263" max="263" width="9.625" style="221" customWidth="1"/>
    <col min="264" max="264" width="9" style="221" customWidth="1"/>
    <col min="265" max="266" width="9.25" style="221" bestFit="1" customWidth="1"/>
    <col min="267" max="267" width="10.375" style="221" customWidth="1"/>
    <col min="268" max="268" width="13.875" style="221" customWidth="1"/>
    <col min="269" max="269" width="12.375" style="221" customWidth="1"/>
    <col min="270" max="270" width="10.625" style="221" customWidth="1"/>
    <col min="271" max="271" width="13.25" style="221" customWidth="1"/>
    <col min="272" max="272" width="9.25" style="221" bestFit="1" customWidth="1"/>
    <col min="273" max="273" width="13" style="221" customWidth="1"/>
    <col min="274" max="274" width="8.75" style="221" customWidth="1"/>
    <col min="275" max="278" width="9.25" style="221" bestFit="1" customWidth="1"/>
    <col min="279" max="279" width="11.75" style="221" customWidth="1"/>
    <col min="280" max="280" width="14.125" style="221" customWidth="1"/>
    <col min="281" max="281" width="13.75" style="221" customWidth="1"/>
    <col min="282" max="282" width="10.875" style="221" customWidth="1"/>
    <col min="283" max="283" width="12.375" style="221" customWidth="1"/>
    <col min="284" max="284" width="11.875" style="221" customWidth="1"/>
    <col min="285" max="285" width="13.125" style="221" customWidth="1"/>
    <col min="286" max="290" width="9.25" style="221" bestFit="1" customWidth="1"/>
    <col min="291" max="291" width="11.75" style="221" customWidth="1"/>
    <col min="292" max="292" width="14.375" style="221" customWidth="1"/>
    <col min="293" max="293" width="13.625" style="221" customWidth="1"/>
    <col min="294" max="294" width="11" style="221" customWidth="1"/>
    <col min="295" max="295" width="13" style="221" customWidth="1"/>
    <col min="296" max="296" width="9.25" style="221" bestFit="1" customWidth="1"/>
    <col min="297" max="297" width="12.75" style="221" customWidth="1"/>
    <col min="298" max="302" width="9.25" style="221" bestFit="1" customWidth="1"/>
    <col min="303" max="303" width="10.75" style="221" customWidth="1"/>
    <col min="304" max="304" width="14.25" style="221" customWidth="1"/>
    <col min="305" max="305" width="13.75" style="221" customWidth="1"/>
    <col min="306" max="306" width="12" style="221" customWidth="1"/>
    <col min="307" max="307" width="14.75" style="221" customWidth="1"/>
    <col min="308" max="308" width="9.25" style="221" bestFit="1" customWidth="1"/>
    <col min="309" max="309" width="13.875" style="221" customWidth="1"/>
    <col min="310" max="314" width="9.25" style="221" bestFit="1" customWidth="1"/>
    <col min="315" max="315" width="11.25" style="221" customWidth="1"/>
    <col min="316" max="316" width="14.875" style="221" customWidth="1"/>
    <col min="317" max="317" width="14" style="221" customWidth="1"/>
    <col min="318" max="318" width="13" style="221" customWidth="1"/>
    <col min="319" max="319" width="13.375" style="221" customWidth="1"/>
    <col min="320" max="320" width="10.125" style="221" customWidth="1"/>
    <col min="321" max="321" width="12.625" style="221" customWidth="1"/>
    <col min="322" max="326" width="9.25" style="221" bestFit="1" customWidth="1"/>
    <col min="327" max="327" width="9.875" style="221" customWidth="1"/>
    <col min="328" max="328" width="13.125" style="221" customWidth="1"/>
    <col min="329" max="329" width="12.375" style="221" customWidth="1"/>
    <col min="330" max="330" width="11" style="221" customWidth="1"/>
    <col min="331" max="331" width="11.625" style="221" customWidth="1"/>
    <col min="332" max="332" width="9.25" style="221" bestFit="1" customWidth="1"/>
    <col min="333" max="333" width="9.75" style="221" customWidth="1"/>
    <col min="334" max="340" width="9.25" style="221" bestFit="1" customWidth="1"/>
    <col min="341" max="341" width="11.625" style="221" customWidth="1"/>
    <col min="342" max="342" width="10.125" style="221" customWidth="1"/>
    <col min="343" max="343" width="13.25" style="221" customWidth="1"/>
    <col min="344" max="344" width="11.25" style="221" customWidth="1"/>
    <col min="345" max="345" width="13.625" style="221" customWidth="1"/>
    <col min="346" max="346" width="12.625" style="221" customWidth="1"/>
    <col min="347" max="347" width="11.125" style="221" customWidth="1"/>
    <col min="348" max="348" width="14.625" style="221" customWidth="1"/>
    <col min="349" max="349" width="15" style="221" customWidth="1"/>
    <col min="350" max="351" width="9.25" style="221" bestFit="1" customWidth="1"/>
    <col min="352" max="352" width="11.625" style="221" customWidth="1"/>
    <col min="353" max="353" width="11" style="221" customWidth="1"/>
    <col min="354" max="354" width="10.375" style="221" customWidth="1"/>
    <col min="355" max="355" width="11" style="221" customWidth="1"/>
    <col min="356" max="356" width="9.25" style="221" bestFit="1" customWidth="1"/>
    <col min="357" max="357" width="11.375" style="221" customWidth="1"/>
    <col min="358" max="364" width="9.25" style="221" bestFit="1" customWidth="1"/>
    <col min="365" max="365" width="10.875" style="221" customWidth="1"/>
    <col min="366" max="366" width="10.75" style="221" customWidth="1"/>
    <col min="367" max="367" width="10.875" style="221" customWidth="1"/>
    <col min="368" max="368" width="9.625" style="221" bestFit="1" customWidth="1"/>
    <col min="369" max="369" width="10.25" style="221" customWidth="1"/>
    <col min="370" max="374" width="9.625" style="221" bestFit="1" customWidth="1"/>
    <col min="375" max="375" width="9.25" style="221" bestFit="1" customWidth="1"/>
    <col min="376" max="376" width="11.875" style="221" customWidth="1"/>
    <col min="377" max="377" width="10.625" style="221" customWidth="1"/>
    <col min="378" max="378" width="9.625" style="221" bestFit="1" customWidth="1"/>
    <col min="379" max="379" width="10.125" style="221" customWidth="1"/>
    <col min="380" max="380" width="9.625" style="221" bestFit="1" customWidth="1"/>
    <col min="381" max="381" width="11.75" style="221" customWidth="1"/>
    <col min="382" max="384" width="9.25" style="221" bestFit="1" customWidth="1"/>
    <col min="385" max="387" width="9.625" style="221" bestFit="1" customWidth="1"/>
    <col min="388" max="389" width="10.75" style="221" customWidth="1"/>
    <col min="390" max="390" width="9.625" style="221" bestFit="1" customWidth="1"/>
    <col min="391" max="391" width="10.75" style="221" customWidth="1"/>
    <col min="392" max="392" width="9.625" style="221" bestFit="1" customWidth="1"/>
    <col min="393" max="393" width="11" style="221" customWidth="1"/>
    <col min="394" max="399" width="9.625" style="221" bestFit="1" customWidth="1"/>
    <col min="400" max="400" width="10.625" style="221" customWidth="1"/>
    <col min="401" max="401" width="11.125" style="221" customWidth="1"/>
    <col min="402" max="402" width="9.625" style="221" bestFit="1" customWidth="1"/>
    <col min="403" max="403" width="10.625" style="221" customWidth="1"/>
    <col min="404" max="404" width="9.625" style="221" bestFit="1" customWidth="1"/>
    <col min="405" max="405" width="10.625" style="221" customWidth="1"/>
    <col min="406" max="414" width="9.625" style="221" bestFit="1" customWidth="1"/>
    <col min="415" max="415" width="11" style="221" customWidth="1"/>
    <col min="416" max="416" width="10.875" style="221" customWidth="1"/>
    <col min="417" max="419" width="9.25" style="221" bestFit="1" customWidth="1"/>
    <col min="420" max="420" width="9.625" style="221" bestFit="1" customWidth="1"/>
    <col min="421" max="421" width="9.25" style="221" bestFit="1" customWidth="1"/>
    <col min="422" max="424" width="9.625" style="221" bestFit="1" customWidth="1"/>
    <col min="425" max="425" width="10.25" style="221" customWidth="1"/>
    <col min="426" max="426" width="9.625" style="221" bestFit="1" customWidth="1"/>
    <col min="427" max="427" width="10.875" style="221" customWidth="1"/>
    <col min="428" max="428" width="9.625" style="221" bestFit="1" customWidth="1"/>
    <col min="429" max="430" width="9.25" style="221" bestFit="1" customWidth="1"/>
    <col min="431" max="438" width="9.625" style="221" bestFit="1" customWidth="1"/>
    <col min="439" max="442" width="11.625" style="221" customWidth="1"/>
    <col min="443" max="447" width="9.75" style="221" bestFit="1" customWidth="1"/>
    <col min="448" max="448" width="12.125" style="221" customWidth="1"/>
    <col min="449" max="449" width="11.75" style="221" customWidth="1"/>
    <col min="450" max="450" width="10.875" style="221" bestFit="1" customWidth="1"/>
    <col min="451" max="451" width="12.125" style="221" customWidth="1"/>
    <col min="452" max="452" width="10.875" style="221" bestFit="1" customWidth="1"/>
    <col min="453" max="453" width="10.875" style="221" customWidth="1"/>
    <col min="454" max="454" width="10" style="221" customWidth="1"/>
    <col min="455" max="456" width="10.875" style="221" customWidth="1"/>
    <col min="457" max="457" width="9.625" style="221" bestFit="1" customWidth="1"/>
    <col min="458" max="459" width="12.125" style="221" bestFit="1" customWidth="1"/>
    <col min="460" max="460" width="9.625" style="221" bestFit="1" customWidth="1"/>
    <col min="461" max="461" width="12.875" style="221" customWidth="1"/>
    <col min="462" max="462" width="9.75" style="221" bestFit="1" customWidth="1"/>
    <col min="463" max="463" width="9.625" style="221" bestFit="1" customWidth="1"/>
    <col min="464" max="464" width="12.75" style="221" bestFit="1" customWidth="1"/>
    <col min="465" max="465" width="10.875" style="221" bestFit="1" customWidth="1"/>
    <col min="466" max="466" width="9.625" style="221" bestFit="1" customWidth="1"/>
    <col min="467" max="467" width="10.875" style="221" bestFit="1" customWidth="1"/>
    <col min="468" max="468" width="10.625" style="221" customWidth="1"/>
    <col min="469" max="469" width="10.875" style="221" bestFit="1" customWidth="1"/>
    <col min="470" max="470" width="11.25" style="221" customWidth="1"/>
    <col min="471" max="471" width="9.125" style="221"/>
    <col min="472" max="472" width="10.75" style="221" customWidth="1"/>
    <col min="473" max="473" width="11.125" style="221" customWidth="1"/>
    <col min="474" max="474" width="9.625" style="221" bestFit="1" customWidth="1"/>
    <col min="475" max="476" width="10.125" style="221" customWidth="1"/>
    <col min="477" max="477" width="10.875" style="221" bestFit="1" customWidth="1"/>
    <col min="478" max="512" width="9.125" style="221"/>
    <col min="513" max="513" width="0.125" style="221" customWidth="1"/>
    <col min="514" max="514" width="52.375" style="221" customWidth="1"/>
    <col min="515" max="515" width="8.125" style="221" customWidth="1"/>
    <col min="516" max="516" width="9.875" style="221" customWidth="1"/>
    <col min="517" max="517" width="13.75" style="221" customWidth="1"/>
    <col min="518" max="518" width="9.25" style="221" bestFit="1" customWidth="1"/>
    <col min="519" max="519" width="9.625" style="221" customWidth="1"/>
    <col min="520" max="520" width="9" style="221" customWidth="1"/>
    <col min="521" max="522" width="9.25" style="221" bestFit="1" customWidth="1"/>
    <col min="523" max="523" width="10.375" style="221" customWidth="1"/>
    <col min="524" max="524" width="13.875" style="221" customWidth="1"/>
    <col min="525" max="525" width="12.375" style="221" customWidth="1"/>
    <col min="526" max="526" width="10.625" style="221" customWidth="1"/>
    <col min="527" max="527" width="13.25" style="221" customWidth="1"/>
    <col min="528" max="528" width="9.25" style="221" bestFit="1" customWidth="1"/>
    <col min="529" max="529" width="13" style="221" customWidth="1"/>
    <col min="530" max="530" width="8.75" style="221" customWidth="1"/>
    <col min="531" max="534" width="9.25" style="221" bestFit="1" customWidth="1"/>
    <col min="535" max="535" width="11.75" style="221" customWidth="1"/>
    <col min="536" max="536" width="14.125" style="221" customWidth="1"/>
    <col min="537" max="537" width="13.75" style="221" customWidth="1"/>
    <col min="538" max="538" width="10.875" style="221" customWidth="1"/>
    <col min="539" max="539" width="12.375" style="221" customWidth="1"/>
    <col min="540" max="540" width="11.875" style="221" customWidth="1"/>
    <col min="541" max="541" width="13.125" style="221" customWidth="1"/>
    <col min="542" max="546" width="9.25" style="221" bestFit="1" customWidth="1"/>
    <col min="547" max="547" width="11.75" style="221" customWidth="1"/>
    <col min="548" max="548" width="14.375" style="221" customWidth="1"/>
    <col min="549" max="549" width="13.625" style="221" customWidth="1"/>
    <col min="550" max="550" width="11" style="221" customWidth="1"/>
    <col min="551" max="551" width="13" style="221" customWidth="1"/>
    <col min="552" max="552" width="9.25" style="221" bestFit="1" customWidth="1"/>
    <col min="553" max="553" width="12.75" style="221" customWidth="1"/>
    <col min="554" max="558" width="9.25" style="221" bestFit="1" customWidth="1"/>
    <col min="559" max="559" width="10.75" style="221" customWidth="1"/>
    <col min="560" max="560" width="14.25" style="221" customWidth="1"/>
    <col min="561" max="561" width="13.75" style="221" customWidth="1"/>
    <col min="562" max="562" width="12" style="221" customWidth="1"/>
    <col min="563" max="563" width="14.75" style="221" customWidth="1"/>
    <col min="564" max="564" width="9.25" style="221" bestFit="1" customWidth="1"/>
    <col min="565" max="565" width="13.875" style="221" customWidth="1"/>
    <col min="566" max="570" width="9.25" style="221" bestFit="1" customWidth="1"/>
    <col min="571" max="571" width="11.25" style="221" customWidth="1"/>
    <col min="572" max="572" width="14.875" style="221" customWidth="1"/>
    <col min="573" max="573" width="14" style="221" customWidth="1"/>
    <col min="574" max="574" width="13" style="221" customWidth="1"/>
    <col min="575" max="575" width="13.375" style="221" customWidth="1"/>
    <col min="576" max="576" width="10.125" style="221" customWidth="1"/>
    <col min="577" max="577" width="12.625" style="221" customWidth="1"/>
    <col min="578" max="582" width="9.25" style="221" bestFit="1" customWidth="1"/>
    <col min="583" max="583" width="9.875" style="221" customWidth="1"/>
    <col min="584" max="584" width="13.125" style="221" customWidth="1"/>
    <col min="585" max="585" width="12.375" style="221" customWidth="1"/>
    <col min="586" max="586" width="11" style="221" customWidth="1"/>
    <col min="587" max="587" width="11.625" style="221" customWidth="1"/>
    <col min="588" max="588" width="9.25" style="221" bestFit="1" customWidth="1"/>
    <col min="589" max="589" width="9.75" style="221" customWidth="1"/>
    <col min="590" max="596" width="9.25" style="221" bestFit="1" customWidth="1"/>
    <col min="597" max="597" width="11.625" style="221" customWidth="1"/>
    <col min="598" max="598" width="10.125" style="221" customWidth="1"/>
    <col min="599" max="599" width="13.25" style="221" customWidth="1"/>
    <col min="600" max="600" width="11.25" style="221" customWidth="1"/>
    <col min="601" max="601" width="13.625" style="221" customWidth="1"/>
    <col min="602" max="602" width="12.625" style="221" customWidth="1"/>
    <col min="603" max="603" width="11.125" style="221" customWidth="1"/>
    <col min="604" max="604" width="14.625" style="221" customWidth="1"/>
    <col min="605" max="605" width="15" style="221" customWidth="1"/>
    <col min="606" max="607" width="9.25" style="221" bestFit="1" customWidth="1"/>
    <col min="608" max="608" width="11.625" style="221" customWidth="1"/>
    <col min="609" max="609" width="11" style="221" customWidth="1"/>
    <col min="610" max="610" width="10.375" style="221" customWidth="1"/>
    <col min="611" max="611" width="11" style="221" customWidth="1"/>
    <col min="612" max="612" width="9.25" style="221" bestFit="1" customWidth="1"/>
    <col min="613" max="613" width="11.375" style="221" customWidth="1"/>
    <col min="614" max="620" width="9.25" style="221" bestFit="1" customWidth="1"/>
    <col min="621" max="621" width="10.875" style="221" customWidth="1"/>
    <col min="622" max="622" width="10.75" style="221" customWidth="1"/>
    <col min="623" max="623" width="10.875" style="221" customWidth="1"/>
    <col min="624" max="624" width="9.625" style="221" bestFit="1" customWidth="1"/>
    <col min="625" max="625" width="10.25" style="221" customWidth="1"/>
    <col min="626" max="630" width="9.625" style="221" bestFit="1" customWidth="1"/>
    <col min="631" max="631" width="9.25" style="221" bestFit="1" customWidth="1"/>
    <col min="632" max="632" width="11.875" style="221" customWidth="1"/>
    <col min="633" max="633" width="10.625" style="221" customWidth="1"/>
    <col min="634" max="634" width="9.625" style="221" bestFit="1" customWidth="1"/>
    <col min="635" max="635" width="10.125" style="221" customWidth="1"/>
    <col min="636" max="636" width="9.625" style="221" bestFit="1" customWidth="1"/>
    <col min="637" max="637" width="11.75" style="221" customWidth="1"/>
    <col min="638" max="640" width="9.25" style="221" bestFit="1" customWidth="1"/>
    <col min="641" max="643" width="9.625" style="221" bestFit="1" customWidth="1"/>
    <col min="644" max="645" width="10.75" style="221" customWidth="1"/>
    <col min="646" max="646" width="9.625" style="221" bestFit="1" customWidth="1"/>
    <col min="647" max="647" width="10.75" style="221" customWidth="1"/>
    <col min="648" max="648" width="9.625" style="221" bestFit="1" customWidth="1"/>
    <col min="649" max="649" width="11" style="221" customWidth="1"/>
    <col min="650" max="655" width="9.625" style="221" bestFit="1" customWidth="1"/>
    <col min="656" max="656" width="10.625" style="221" customWidth="1"/>
    <col min="657" max="657" width="11.125" style="221" customWidth="1"/>
    <col min="658" max="658" width="9.625" style="221" bestFit="1" customWidth="1"/>
    <col min="659" max="659" width="10.625" style="221" customWidth="1"/>
    <col min="660" max="660" width="9.625" style="221" bestFit="1" customWidth="1"/>
    <col min="661" max="661" width="10.625" style="221" customWidth="1"/>
    <col min="662" max="670" width="9.625" style="221" bestFit="1" customWidth="1"/>
    <col min="671" max="671" width="11" style="221" customWidth="1"/>
    <col min="672" max="672" width="10.875" style="221" customWidth="1"/>
    <col min="673" max="675" width="9.25" style="221" bestFit="1" customWidth="1"/>
    <col min="676" max="676" width="9.625" style="221" bestFit="1" customWidth="1"/>
    <col min="677" max="677" width="9.25" style="221" bestFit="1" customWidth="1"/>
    <col min="678" max="680" width="9.625" style="221" bestFit="1" customWidth="1"/>
    <col min="681" max="681" width="10.25" style="221" customWidth="1"/>
    <col min="682" max="682" width="9.625" style="221" bestFit="1" customWidth="1"/>
    <col min="683" max="683" width="10.875" style="221" customWidth="1"/>
    <col min="684" max="684" width="9.625" style="221" bestFit="1" customWidth="1"/>
    <col min="685" max="686" width="9.25" style="221" bestFit="1" customWidth="1"/>
    <col min="687" max="694" width="9.625" style="221" bestFit="1" customWidth="1"/>
    <col min="695" max="698" width="11.625" style="221" customWidth="1"/>
    <col min="699" max="703" width="9.75" style="221" bestFit="1" customWidth="1"/>
    <col min="704" max="704" width="12.125" style="221" customWidth="1"/>
    <col min="705" max="705" width="11.75" style="221" customWidth="1"/>
    <col min="706" max="706" width="10.875" style="221" bestFit="1" customWidth="1"/>
    <col min="707" max="707" width="12.125" style="221" customWidth="1"/>
    <col min="708" max="708" width="10.875" style="221" bestFit="1" customWidth="1"/>
    <col min="709" max="709" width="10.875" style="221" customWidth="1"/>
    <col min="710" max="710" width="10" style="221" customWidth="1"/>
    <col min="711" max="712" width="10.875" style="221" customWidth="1"/>
    <col min="713" max="713" width="9.625" style="221" bestFit="1" customWidth="1"/>
    <col min="714" max="715" width="12.125" style="221" bestFit="1" customWidth="1"/>
    <col min="716" max="716" width="9.625" style="221" bestFit="1" customWidth="1"/>
    <col min="717" max="717" width="12.875" style="221" customWidth="1"/>
    <col min="718" max="718" width="9.75" style="221" bestFit="1" customWidth="1"/>
    <col min="719" max="719" width="9.625" style="221" bestFit="1" customWidth="1"/>
    <col min="720" max="720" width="12.75" style="221" bestFit="1" customWidth="1"/>
    <col min="721" max="721" width="10.875" style="221" bestFit="1" customWidth="1"/>
    <col min="722" max="722" width="9.625" style="221" bestFit="1" customWidth="1"/>
    <col min="723" max="723" width="10.875" style="221" bestFit="1" customWidth="1"/>
    <col min="724" max="724" width="10.625" style="221" customWidth="1"/>
    <col min="725" max="725" width="10.875" style="221" bestFit="1" customWidth="1"/>
    <col min="726" max="726" width="11.25" style="221" customWidth="1"/>
    <col min="727" max="727" width="9.125" style="221"/>
    <col min="728" max="728" width="10.75" style="221" customWidth="1"/>
    <col min="729" max="729" width="11.125" style="221" customWidth="1"/>
    <col min="730" max="730" width="9.625" style="221" bestFit="1" customWidth="1"/>
    <col min="731" max="732" width="10.125" style="221" customWidth="1"/>
    <col min="733" max="733" width="10.875" style="221" bestFit="1" customWidth="1"/>
    <col min="734" max="768" width="9.125" style="221"/>
    <col min="769" max="769" width="0.125" style="221" customWidth="1"/>
    <col min="770" max="770" width="52.375" style="221" customWidth="1"/>
    <col min="771" max="771" width="8.125" style="221" customWidth="1"/>
    <col min="772" max="772" width="9.875" style="221" customWidth="1"/>
    <col min="773" max="773" width="13.75" style="221" customWidth="1"/>
    <col min="774" max="774" width="9.25" style="221" bestFit="1" customWidth="1"/>
    <col min="775" max="775" width="9.625" style="221" customWidth="1"/>
    <col min="776" max="776" width="9" style="221" customWidth="1"/>
    <col min="777" max="778" width="9.25" style="221" bestFit="1" customWidth="1"/>
    <col min="779" max="779" width="10.375" style="221" customWidth="1"/>
    <col min="780" max="780" width="13.875" style="221" customWidth="1"/>
    <col min="781" max="781" width="12.375" style="221" customWidth="1"/>
    <col min="782" max="782" width="10.625" style="221" customWidth="1"/>
    <col min="783" max="783" width="13.25" style="221" customWidth="1"/>
    <col min="784" max="784" width="9.25" style="221" bestFit="1" customWidth="1"/>
    <col min="785" max="785" width="13" style="221" customWidth="1"/>
    <col min="786" max="786" width="8.75" style="221" customWidth="1"/>
    <col min="787" max="790" width="9.25" style="221" bestFit="1" customWidth="1"/>
    <col min="791" max="791" width="11.75" style="221" customWidth="1"/>
    <col min="792" max="792" width="14.125" style="221" customWidth="1"/>
    <col min="793" max="793" width="13.75" style="221" customWidth="1"/>
    <col min="794" max="794" width="10.875" style="221" customWidth="1"/>
    <col min="795" max="795" width="12.375" style="221" customWidth="1"/>
    <col min="796" max="796" width="11.875" style="221" customWidth="1"/>
    <col min="797" max="797" width="13.125" style="221" customWidth="1"/>
    <col min="798" max="802" width="9.25" style="221" bestFit="1" customWidth="1"/>
    <col min="803" max="803" width="11.75" style="221" customWidth="1"/>
    <col min="804" max="804" width="14.375" style="221" customWidth="1"/>
    <col min="805" max="805" width="13.625" style="221" customWidth="1"/>
    <col min="806" max="806" width="11" style="221" customWidth="1"/>
    <col min="807" max="807" width="13" style="221" customWidth="1"/>
    <col min="808" max="808" width="9.25" style="221" bestFit="1" customWidth="1"/>
    <col min="809" max="809" width="12.75" style="221" customWidth="1"/>
    <col min="810" max="814" width="9.25" style="221" bestFit="1" customWidth="1"/>
    <col min="815" max="815" width="10.75" style="221" customWidth="1"/>
    <col min="816" max="816" width="14.25" style="221" customWidth="1"/>
    <col min="817" max="817" width="13.75" style="221" customWidth="1"/>
    <col min="818" max="818" width="12" style="221" customWidth="1"/>
    <col min="819" max="819" width="14.75" style="221" customWidth="1"/>
    <col min="820" max="820" width="9.25" style="221" bestFit="1" customWidth="1"/>
    <col min="821" max="821" width="13.875" style="221" customWidth="1"/>
    <col min="822" max="826" width="9.25" style="221" bestFit="1" customWidth="1"/>
    <col min="827" max="827" width="11.25" style="221" customWidth="1"/>
    <col min="828" max="828" width="14.875" style="221" customWidth="1"/>
    <col min="829" max="829" width="14" style="221" customWidth="1"/>
    <col min="830" max="830" width="13" style="221" customWidth="1"/>
    <col min="831" max="831" width="13.375" style="221" customWidth="1"/>
    <col min="832" max="832" width="10.125" style="221" customWidth="1"/>
    <col min="833" max="833" width="12.625" style="221" customWidth="1"/>
    <col min="834" max="838" width="9.25" style="221" bestFit="1" customWidth="1"/>
    <col min="839" max="839" width="9.875" style="221" customWidth="1"/>
    <col min="840" max="840" width="13.125" style="221" customWidth="1"/>
    <col min="841" max="841" width="12.375" style="221" customWidth="1"/>
    <col min="842" max="842" width="11" style="221" customWidth="1"/>
    <col min="843" max="843" width="11.625" style="221" customWidth="1"/>
    <col min="844" max="844" width="9.25" style="221" bestFit="1" customWidth="1"/>
    <col min="845" max="845" width="9.75" style="221" customWidth="1"/>
    <col min="846" max="852" width="9.25" style="221" bestFit="1" customWidth="1"/>
    <col min="853" max="853" width="11.625" style="221" customWidth="1"/>
    <col min="854" max="854" width="10.125" style="221" customWidth="1"/>
    <col min="855" max="855" width="13.25" style="221" customWidth="1"/>
    <col min="856" max="856" width="11.25" style="221" customWidth="1"/>
    <col min="857" max="857" width="13.625" style="221" customWidth="1"/>
    <col min="858" max="858" width="12.625" style="221" customWidth="1"/>
    <col min="859" max="859" width="11.125" style="221" customWidth="1"/>
    <col min="860" max="860" width="14.625" style="221" customWidth="1"/>
    <col min="861" max="861" width="15" style="221" customWidth="1"/>
    <col min="862" max="863" width="9.25" style="221" bestFit="1" customWidth="1"/>
    <col min="864" max="864" width="11.625" style="221" customWidth="1"/>
    <col min="865" max="865" width="11" style="221" customWidth="1"/>
    <col min="866" max="866" width="10.375" style="221" customWidth="1"/>
    <col min="867" max="867" width="11" style="221" customWidth="1"/>
    <col min="868" max="868" width="9.25" style="221" bestFit="1" customWidth="1"/>
    <col min="869" max="869" width="11.375" style="221" customWidth="1"/>
    <col min="870" max="876" width="9.25" style="221" bestFit="1" customWidth="1"/>
    <col min="877" max="877" width="10.875" style="221" customWidth="1"/>
    <col min="878" max="878" width="10.75" style="221" customWidth="1"/>
    <col min="879" max="879" width="10.875" style="221" customWidth="1"/>
    <col min="880" max="880" width="9.625" style="221" bestFit="1" customWidth="1"/>
    <col min="881" max="881" width="10.25" style="221" customWidth="1"/>
    <col min="882" max="886" width="9.625" style="221" bestFit="1" customWidth="1"/>
    <col min="887" max="887" width="9.25" style="221" bestFit="1" customWidth="1"/>
    <col min="888" max="888" width="11.875" style="221" customWidth="1"/>
    <col min="889" max="889" width="10.625" style="221" customWidth="1"/>
    <col min="890" max="890" width="9.625" style="221" bestFit="1" customWidth="1"/>
    <col min="891" max="891" width="10.125" style="221" customWidth="1"/>
    <col min="892" max="892" width="9.625" style="221" bestFit="1" customWidth="1"/>
    <col min="893" max="893" width="11.75" style="221" customWidth="1"/>
    <col min="894" max="896" width="9.25" style="221" bestFit="1" customWidth="1"/>
    <col min="897" max="899" width="9.625" style="221" bestFit="1" customWidth="1"/>
    <col min="900" max="901" width="10.75" style="221" customWidth="1"/>
    <col min="902" max="902" width="9.625" style="221" bestFit="1" customWidth="1"/>
    <col min="903" max="903" width="10.75" style="221" customWidth="1"/>
    <col min="904" max="904" width="9.625" style="221" bestFit="1" customWidth="1"/>
    <col min="905" max="905" width="11" style="221" customWidth="1"/>
    <col min="906" max="911" width="9.625" style="221" bestFit="1" customWidth="1"/>
    <col min="912" max="912" width="10.625" style="221" customWidth="1"/>
    <col min="913" max="913" width="11.125" style="221" customWidth="1"/>
    <col min="914" max="914" width="9.625" style="221" bestFit="1" customWidth="1"/>
    <col min="915" max="915" width="10.625" style="221" customWidth="1"/>
    <col min="916" max="916" width="9.625" style="221" bestFit="1" customWidth="1"/>
    <col min="917" max="917" width="10.625" style="221" customWidth="1"/>
    <col min="918" max="926" width="9.625" style="221" bestFit="1" customWidth="1"/>
    <col min="927" max="927" width="11" style="221" customWidth="1"/>
    <col min="928" max="928" width="10.875" style="221" customWidth="1"/>
    <col min="929" max="931" width="9.25" style="221" bestFit="1" customWidth="1"/>
    <col min="932" max="932" width="9.625" style="221" bestFit="1" customWidth="1"/>
    <col min="933" max="933" width="9.25" style="221" bestFit="1" customWidth="1"/>
    <col min="934" max="936" width="9.625" style="221" bestFit="1" customWidth="1"/>
    <col min="937" max="937" width="10.25" style="221" customWidth="1"/>
    <col min="938" max="938" width="9.625" style="221" bestFit="1" customWidth="1"/>
    <col min="939" max="939" width="10.875" style="221" customWidth="1"/>
    <col min="940" max="940" width="9.625" style="221" bestFit="1" customWidth="1"/>
    <col min="941" max="942" width="9.25" style="221" bestFit="1" customWidth="1"/>
    <col min="943" max="950" width="9.625" style="221" bestFit="1" customWidth="1"/>
    <col min="951" max="954" width="11.625" style="221" customWidth="1"/>
    <col min="955" max="959" width="9.75" style="221" bestFit="1" customWidth="1"/>
    <col min="960" max="960" width="12.125" style="221" customWidth="1"/>
    <col min="961" max="961" width="11.75" style="221" customWidth="1"/>
    <col min="962" max="962" width="10.875" style="221" bestFit="1" customWidth="1"/>
    <col min="963" max="963" width="12.125" style="221" customWidth="1"/>
    <col min="964" max="964" width="10.875" style="221" bestFit="1" customWidth="1"/>
    <col min="965" max="965" width="10.875" style="221" customWidth="1"/>
    <col min="966" max="966" width="10" style="221" customWidth="1"/>
    <col min="967" max="968" width="10.875" style="221" customWidth="1"/>
    <col min="969" max="969" width="9.625" style="221" bestFit="1" customWidth="1"/>
    <col min="970" max="971" width="12.125" style="221" bestFit="1" customWidth="1"/>
    <col min="972" max="972" width="9.625" style="221" bestFit="1" customWidth="1"/>
    <col min="973" max="973" width="12.875" style="221" customWidth="1"/>
    <col min="974" max="974" width="9.75" style="221" bestFit="1" customWidth="1"/>
    <col min="975" max="975" width="9.625" style="221" bestFit="1" customWidth="1"/>
    <col min="976" max="976" width="12.75" style="221" bestFit="1" customWidth="1"/>
    <col min="977" max="977" width="10.875" style="221" bestFit="1" customWidth="1"/>
    <col min="978" max="978" width="9.625" style="221" bestFit="1" customWidth="1"/>
    <col min="979" max="979" width="10.875" style="221" bestFit="1" customWidth="1"/>
    <col min="980" max="980" width="10.625" style="221" customWidth="1"/>
    <col min="981" max="981" width="10.875" style="221" bestFit="1" customWidth="1"/>
    <col min="982" max="982" width="11.25" style="221" customWidth="1"/>
    <col min="983" max="983" width="9.125" style="221"/>
    <col min="984" max="984" width="10.75" style="221" customWidth="1"/>
    <col min="985" max="985" width="11.125" style="221" customWidth="1"/>
    <col min="986" max="986" width="9.625" style="221" bestFit="1" customWidth="1"/>
    <col min="987" max="988" width="10.125" style="221" customWidth="1"/>
    <col min="989" max="989" width="10.875" style="221" bestFit="1" customWidth="1"/>
    <col min="990" max="1024" width="9.125" style="221"/>
    <col min="1025" max="1025" width="0.125" style="221" customWidth="1"/>
    <col min="1026" max="1026" width="52.375" style="221" customWidth="1"/>
    <col min="1027" max="1027" width="8.125" style="221" customWidth="1"/>
    <col min="1028" max="1028" width="9.875" style="221" customWidth="1"/>
    <col min="1029" max="1029" width="13.75" style="221" customWidth="1"/>
    <col min="1030" max="1030" width="9.25" style="221" bestFit="1" customWidth="1"/>
    <col min="1031" max="1031" width="9.625" style="221" customWidth="1"/>
    <col min="1032" max="1032" width="9" style="221" customWidth="1"/>
    <col min="1033" max="1034" width="9.25" style="221" bestFit="1" customWidth="1"/>
    <col min="1035" max="1035" width="10.375" style="221" customWidth="1"/>
    <col min="1036" max="1036" width="13.875" style="221" customWidth="1"/>
    <col min="1037" max="1037" width="12.375" style="221" customWidth="1"/>
    <col min="1038" max="1038" width="10.625" style="221" customWidth="1"/>
    <col min="1039" max="1039" width="13.25" style="221" customWidth="1"/>
    <col min="1040" max="1040" width="9.25" style="221" bestFit="1" customWidth="1"/>
    <col min="1041" max="1041" width="13" style="221" customWidth="1"/>
    <col min="1042" max="1042" width="8.75" style="221" customWidth="1"/>
    <col min="1043" max="1046" width="9.25" style="221" bestFit="1" customWidth="1"/>
    <col min="1047" max="1047" width="11.75" style="221" customWidth="1"/>
    <col min="1048" max="1048" width="14.125" style="221" customWidth="1"/>
    <col min="1049" max="1049" width="13.75" style="221" customWidth="1"/>
    <col min="1050" max="1050" width="10.875" style="221" customWidth="1"/>
    <col min="1051" max="1051" width="12.375" style="221" customWidth="1"/>
    <col min="1052" max="1052" width="11.875" style="221" customWidth="1"/>
    <col min="1053" max="1053" width="13.125" style="221" customWidth="1"/>
    <col min="1054" max="1058" width="9.25" style="221" bestFit="1" customWidth="1"/>
    <col min="1059" max="1059" width="11.75" style="221" customWidth="1"/>
    <col min="1060" max="1060" width="14.375" style="221" customWidth="1"/>
    <col min="1061" max="1061" width="13.625" style="221" customWidth="1"/>
    <col min="1062" max="1062" width="11" style="221" customWidth="1"/>
    <col min="1063" max="1063" width="13" style="221" customWidth="1"/>
    <col min="1064" max="1064" width="9.25" style="221" bestFit="1" customWidth="1"/>
    <col min="1065" max="1065" width="12.75" style="221" customWidth="1"/>
    <col min="1066" max="1070" width="9.25" style="221" bestFit="1" customWidth="1"/>
    <col min="1071" max="1071" width="10.75" style="221" customWidth="1"/>
    <col min="1072" max="1072" width="14.25" style="221" customWidth="1"/>
    <col min="1073" max="1073" width="13.75" style="221" customWidth="1"/>
    <col min="1074" max="1074" width="12" style="221" customWidth="1"/>
    <col min="1075" max="1075" width="14.75" style="221" customWidth="1"/>
    <col min="1076" max="1076" width="9.25" style="221" bestFit="1" customWidth="1"/>
    <col min="1077" max="1077" width="13.875" style="221" customWidth="1"/>
    <col min="1078" max="1082" width="9.25" style="221" bestFit="1" customWidth="1"/>
    <col min="1083" max="1083" width="11.25" style="221" customWidth="1"/>
    <col min="1084" max="1084" width="14.875" style="221" customWidth="1"/>
    <col min="1085" max="1085" width="14" style="221" customWidth="1"/>
    <col min="1086" max="1086" width="13" style="221" customWidth="1"/>
    <col min="1087" max="1087" width="13.375" style="221" customWidth="1"/>
    <col min="1088" max="1088" width="10.125" style="221" customWidth="1"/>
    <col min="1089" max="1089" width="12.625" style="221" customWidth="1"/>
    <col min="1090" max="1094" width="9.25" style="221" bestFit="1" customWidth="1"/>
    <col min="1095" max="1095" width="9.875" style="221" customWidth="1"/>
    <col min="1096" max="1096" width="13.125" style="221" customWidth="1"/>
    <col min="1097" max="1097" width="12.375" style="221" customWidth="1"/>
    <col min="1098" max="1098" width="11" style="221" customWidth="1"/>
    <col min="1099" max="1099" width="11.625" style="221" customWidth="1"/>
    <col min="1100" max="1100" width="9.25" style="221" bestFit="1" customWidth="1"/>
    <col min="1101" max="1101" width="9.75" style="221" customWidth="1"/>
    <col min="1102" max="1108" width="9.25" style="221" bestFit="1" customWidth="1"/>
    <col min="1109" max="1109" width="11.625" style="221" customWidth="1"/>
    <col min="1110" max="1110" width="10.125" style="221" customWidth="1"/>
    <col min="1111" max="1111" width="13.25" style="221" customWidth="1"/>
    <col min="1112" max="1112" width="11.25" style="221" customWidth="1"/>
    <col min="1113" max="1113" width="13.625" style="221" customWidth="1"/>
    <col min="1114" max="1114" width="12.625" style="221" customWidth="1"/>
    <col min="1115" max="1115" width="11.125" style="221" customWidth="1"/>
    <col min="1116" max="1116" width="14.625" style="221" customWidth="1"/>
    <col min="1117" max="1117" width="15" style="221" customWidth="1"/>
    <col min="1118" max="1119" width="9.25" style="221" bestFit="1" customWidth="1"/>
    <col min="1120" max="1120" width="11.625" style="221" customWidth="1"/>
    <col min="1121" max="1121" width="11" style="221" customWidth="1"/>
    <col min="1122" max="1122" width="10.375" style="221" customWidth="1"/>
    <col min="1123" max="1123" width="11" style="221" customWidth="1"/>
    <col min="1124" max="1124" width="9.25" style="221" bestFit="1" customWidth="1"/>
    <col min="1125" max="1125" width="11.375" style="221" customWidth="1"/>
    <col min="1126" max="1132" width="9.25" style="221" bestFit="1" customWidth="1"/>
    <col min="1133" max="1133" width="10.875" style="221" customWidth="1"/>
    <col min="1134" max="1134" width="10.75" style="221" customWidth="1"/>
    <col min="1135" max="1135" width="10.875" style="221" customWidth="1"/>
    <col min="1136" max="1136" width="9.625" style="221" bestFit="1" customWidth="1"/>
    <col min="1137" max="1137" width="10.25" style="221" customWidth="1"/>
    <col min="1138" max="1142" width="9.625" style="221" bestFit="1" customWidth="1"/>
    <col min="1143" max="1143" width="9.25" style="221" bestFit="1" customWidth="1"/>
    <col min="1144" max="1144" width="11.875" style="221" customWidth="1"/>
    <col min="1145" max="1145" width="10.625" style="221" customWidth="1"/>
    <col min="1146" max="1146" width="9.625" style="221" bestFit="1" customWidth="1"/>
    <col min="1147" max="1147" width="10.125" style="221" customWidth="1"/>
    <col min="1148" max="1148" width="9.625" style="221" bestFit="1" customWidth="1"/>
    <col min="1149" max="1149" width="11.75" style="221" customWidth="1"/>
    <col min="1150" max="1152" width="9.25" style="221" bestFit="1" customWidth="1"/>
    <col min="1153" max="1155" width="9.625" style="221" bestFit="1" customWidth="1"/>
    <col min="1156" max="1157" width="10.75" style="221" customWidth="1"/>
    <col min="1158" max="1158" width="9.625" style="221" bestFit="1" customWidth="1"/>
    <col min="1159" max="1159" width="10.75" style="221" customWidth="1"/>
    <col min="1160" max="1160" width="9.625" style="221" bestFit="1" customWidth="1"/>
    <col min="1161" max="1161" width="11" style="221" customWidth="1"/>
    <col min="1162" max="1167" width="9.625" style="221" bestFit="1" customWidth="1"/>
    <col min="1168" max="1168" width="10.625" style="221" customWidth="1"/>
    <col min="1169" max="1169" width="11.125" style="221" customWidth="1"/>
    <col min="1170" max="1170" width="9.625" style="221" bestFit="1" customWidth="1"/>
    <col min="1171" max="1171" width="10.625" style="221" customWidth="1"/>
    <col min="1172" max="1172" width="9.625" style="221" bestFit="1" customWidth="1"/>
    <col min="1173" max="1173" width="10.625" style="221" customWidth="1"/>
    <col min="1174" max="1182" width="9.625" style="221" bestFit="1" customWidth="1"/>
    <col min="1183" max="1183" width="11" style="221" customWidth="1"/>
    <col min="1184" max="1184" width="10.875" style="221" customWidth="1"/>
    <col min="1185" max="1187" width="9.25" style="221" bestFit="1" customWidth="1"/>
    <col min="1188" max="1188" width="9.625" style="221" bestFit="1" customWidth="1"/>
    <col min="1189" max="1189" width="9.25" style="221" bestFit="1" customWidth="1"/>
    <col min="1190" max="1192" width="9.625" style="221" bestFit="1" customWidth="1"/>
    <col min="1193" max="1193" width="10.25" style="221" customWidth="1"/>
    <col min="1194" max="1194" width="9.625" style="221" bestFit="1" customWidth="1"/>
    <col min="1195" max="1195" width="10.875" style="221" customWidth="1"/>
    <col min="1196" max="1196" width="9.625" style="221" bestFit="1" customWidth="1"/>
    <col min="1197" max="1198" width="9.25" style="221" bestFit="1" customWidth="1"/>
    <col min="1199" max="1206" width="9.625" style="221" bestFit="1" customWidth="1"/>
    <col min="1207" max="1210" width="11.625" style="221" customWidth="1"/>
    <col min="1211" max="1215" width="9.75" style="221" bestFit="1" customWidth="1"/>
    <col min="1216" max="1216" width="12.125" style="221" customWidth="1"/>
    <col min="1217" max="1217" width="11.75" style="221" customWidth="1"/>
    <col min="1218" max="1218" width="10.875" style="221" bestFit="1" customWidth="1"/>
    <col min="1219" max="1219" width="12.125" style="221" customWidth="1"/>
    <col min="1220" max="1220" width="10.875" style="221" bestFit="1" customWidth="1"/>
    <col min="1221" max="1221" width="10.875" style="221" customWidth="1"/>
    <col min="1222" max="1222" width="10" style="221" customWidth="1"/>
    <col min="1223" max="1224" width="10.875" style="221" customWidth="1"/>
    <col min="1225" max="1225" width="9.625" style="221" bestFit="1" customWidth="1"/>
    <col min="1226" max="1227" width="12.125" style="221" bestFit="1" customWidth="1"/>
    <col min="1228" max="1228" width="9.625" style="221" bestFit="1" customWidth="1"/>
    <col min="1229" max="1229" width="12.875" style="221" customWidth="1"/>
    <col min="1230" max="1230" width="9.75" style="221" bestFit="1" customWidth="1"/>
    <col min="1231" max="1231" width="9.625" style="221" bestFit="1" customWidth="1"/>
    <col min="1232" max="1232" width="12.75" style="221" bestFit="1" customWidth="1"/>
    <col min="1233" max="1233" width="10.875" style="221" bestFit="1" customWidth="1"/>
    <col min="1234" max="1234" width="9.625" style="221" bestFit="1" customWidth="1"/>
    <col min="1235" max="1235" width="10.875" style="221" bestFit="1" customWidth="1"/>
    <col min="1236" max="1236" width="10.625" style="221" customWidth="1"/>
    <col min="1237" max="1237" width="10.875" style="221" bestFit="1" customWidth="1"/>
    <col min="1238" max="1238" width="11.25" style="221" customWidth="1"/>
    <col min="1239" max="1239" width="9.125" style="221"/>
    <col min="1240" max="1240" width="10.75" style="221" customWidth="1"/>
    <col min="1241" max="1241" width="11.125" style="221" customWidth="1"/>
    <col min="1242" max="1242" width="9.625" style="221" bestFit="1" customWidth="1"/>
    <col min="1243" max="1244" width="10.125" style="221" customWidth="1"/>
    <col min="1245" max="1245" width="10.875" style="221" bestFit="1" customWidth="1"/>
    <col min="1246" max="1280" width="9.125" style="221"/>
    <col min="1281" max="1281" width="0.125" style="221" customWidth="1"/>
    <col min="1282" max="1282" width="52.375" style="221" customWidth="1"/>
    <col min="1283" max="1283" width="8.125" style="221" customWidth="1"/>
    <col min="1284" max="1284" width="9.875" style="221" customWidth="1"/>
    <col min="1285" max="1285" width="13.75" style="221" customWidth="1"/>
    <col min="1286" max="1286" width="9.25" style="221" bestFit="1" customWidth="1"/>
    <col min="1287" max="1287" width="9.625" style="221" customWidth="1"/>
    <col min="1288" max="1288" width="9" style="221" customWidth="1"/>
    <col min="1289" max="1290" width="9.25" style="221" bestFit="1" customWidth="1"/>
    <col min="1291" max="1291" width="10.375" style="221" customWidth="1"/>
    <col min="1292" max="1292" width="13.875" style="221" customWidth="1"/>
    <col min="1293" max="1293" width="12.375" style="221" customWidth="1"/>
    <col min="1294" max="1294" width="10.625" style="221" customWidth="1"/>
    <col min="1295" max="1295" width="13.25" style="221" customWidth="1"/>
    <col min="1296" max="1296" width="9.25" style="221" bestFit="1" customWidth="1"/>
    <col min="1297" max="1297" width="13" style="221" customWidth="1"/>
    <col min="1298" max="1298" width="8.75" style="221" customWidth="1"/>
    <col min="1299" max="1302" width="9.25" style="221" bestFit="1" customWidth="1"/>
    <col min="1303" max="1303" width="11.75" style="221" customWidth="1"/>
    <col min="1304" max="1304" width="14.125" style="221" customWidth="1"/>
    <col min="1305" max="1305" width="13.75" style="221" customWidth="1"/>
    <col min="1306" max="1306" width="10.875" style="221" customWidth="1"/>
    <col min="1307" max="1307" width="12.375" style="221" customWidth="1"/>
    <col min="1308" max="1308" width="11.875" style="221" customWidth="1"/>
    <col min="1309" max="1309" width="13.125" style="221" customWidth="1"/>
    <col min="1310" max="1314" width="9.25" style="221" bestFit="1" customWidth="1"/>
    <col min="1315" max="1315" width="11.75" style="221" customWidth="1"/>
    <col min="1316" max="1316" width="14.375" style="221" customWidth="1"/>
    <col min="1317" max="1317" width="13.625" style="221" customWidth="1"/>
    <col min="1318" max="1318" width="11" style="221" customWidth="1"/>
    <col min="1319" max="1319" width="13" style="221" customWidth="1"/>
    <col min="1320" max="1320" width="9.25" style="221" bestFit="1" customWidth="1"/>
    <col min="1321" max="1321" width="12.75" style="221" customWidth="1"/>
    <col min="1322" max="1326" width="9.25" style="221" bestFit="1" customWidth="1"/>
    <col min="1327" max="1327" width="10.75" style="221" customWidth="1"/>
    <col min="1328" max="1328" width="14.25" style="221" customWidth="1"/>
    <col min="1329" max="1329" width="13.75" style="221" customWidth="1"/>
    <col min="1330" max="1330" width="12" style="221" customWidth="1"/>
    <col min="1331" max="1331" width="14.75" style="221" customWidth="1"/>
    <col min="1332" max="1332" width="9.25" style="221" bestFit="1" customWidth="1"/>
    <col min="1333" max="1333" width="13.875" style="221" customWidth="1"/>
    <col min="1334" max="1338" width="9.25" style="221" bestFit="1" customWidth="1"/>
    <col min="1339" max="1339" width="11.25" style="221" customWidth="1"/>
    <col min="1340" max="1340" width="14.875" style="221" customWidth="1"/>
    <col min="1341" max="1341" width="14" style="221" customWidth="1"/>
    <col min="1342" max="1342" width="13" style="221" customWidth="1"/>
    <col min="1343" max="1343" width="13.375" style="221" customWidth="1"/>
    <col min="1344" max="1344" width="10.125" style="221" customWidth="1"/>
    <col min="1345" max="1345" width="12.625" style="221" customWidth="1"/>
    <col min="1346" max="1350" width="9.25" style="221" bestFit="1" customWidth="1"/>
    <col min="1351" max="1351" width="9.875" style="221" customWidth="1"/>
    <col min="1352" max="1352" width="13.125" style="221" customWidth="1"/>
    <col min="1353" max="1353" width="12.375" style="221" customWidth="1"/>
    <col min="1354" max="1354" width="11" style="221" customWidth="1"/>
    <col min="1355" max="1355" width="11.625" style="221" customWidth="1"/>
    <col min="1356" max="1356" width="9.25" style="221" bestFit="1" customWidth="1"/>
    <col min="1357" max="1357" width="9.75" style="221" customWidth="1"/>
    <col min="1358" max="1364" width="9.25" style="221" bestFit="1" customWidth="1"/>
    <col min="1365" max="1365" width="11.625" style="221" customWidth="1"/>
    <col min="1366" max="1366" width="10.125" style="221" customWidth="1"/>
    <col min="1367" max="1367" width="13.25" style="221" customWidth="1"/>
    <col min="1368" max="1368" width="11.25" style="221" customWidth="1"/>
    <col min="1369" max="1369" width="13.625" style="221" customWidth="1"/>
    <col min="1370" max="1370" width="12.625" style="221" customWidth="1"/>
    <col min="1371" max="1371" width="11.125" style="221" customWidth="1"/>
    <col min="1372" max="1372" width="14.625" style="221" customWidth="1"/>
    <col min="1373" max="1373" width="15" style="221" customWidth="1"/>
    <col min="1374" max="1375" width="9.25" style="221" bestFit="1" customWidth="1"/>
    <col min="1376" max="1376" width="11.625" style="221" customWidth="1"/>
    <col min="1377" max="1377" width="11" style="221" customWidth="1"/>
    <col min="1378" max="1378" width="10.375" style="221" customWidth="1"/>
    <col min="1379" max="1379" width="11" style="221" customWidth="1"/>
    <col min="1380" max="1380" width="9.25" style="221" bestFit="1" customWidth="1"/>
    <col min="1381" max="1381" width="11.375" style="221" customWidth="1"/>
    <col min="1382" max="1388" width="9.25" style="221" bestFit="1" customWidth="1"/>
    <col min="1389" max="1389" width="10.875" style="221" customWidth="1"/>
    <col min="1390" max="1390" width="10.75" style="221" customWidth="1"/>
    <col min="1391" max="1391" width="10.875" style="221" customWidth="1"/>
    <col min="1392" max="1392" width="9.625" style="221" bestFit="1" customWidth="1"/>
    <col min="1393" max="1393" width="10.25" style="221" customWidth="1"/>
    <col min="1394" max="1398" width="9.625" style="221" bestFit="1" customWidth="1"/>
    <col min="1399" max="1399" width="9.25" style="221" bestFit="1" customWidth="1"/>
    <col min="1400" max="1400" width="11.875" style="221" customWidth="1"/>
    <col min="1401" max="1401" width="10.625" style="221" customWidth="1"/>
    <col min="1402" max="1402" width="9.625" style="221" bestFit="1" customWidth="1"/>
    <col min="1403" max="1403" width="10.125" style="221" customWidth="1"/>
    <col min="1404" max="1404" width="9.625" style="221" bestFit="1" customWidth="1"/>
    <col min="1405" max="1405" width="11.75" style="221" customWidth="1"/>
    <col min="1406" max="1408" width="9.25" style="221" bestFit="1" customWidth="1"/>
    <col min="1409" max="1411" width="9.625" style="221" bestFit="1" customWidth="1"/>
    <col min="1412" max="1413" width="10.75" style="221" customWidth="1"/>
    <col min="1414" max="1414" width="9.625" style="221" bestFit="1" customWidth="1"/>
    <col min="1415" max="1415" width="10.75" style="221" customWidth="1"/>
    <col min="1416" max="1416" width="9.625" style="221" bestFit="1" customWidth="1"/>
    <col min="1417" max="1417" width="11" style="221" customWidth="1"/>
    <col min="1418" max="1423" width="9.625" style="221" bestFit="1" customWidth="1"/>
    <col min="1424" max="1424" width="10.625" style="221" customWidth="1"/>
    <col min="1425" max="1425" width="11.125" style="221" customWidth="1"/>
    <col min="1426" max="1426" width="9.625" style="221" bestFit="1" customWidth="1"/>
    <col min="1427" max="1427" width="10.625" style="221" customWidth="1"/>
    <col min="1428" max="1428" width="9.625" style="221" bestFit="1" customWidth="1"/>
    <col min="1429" max="1429" width="10.625" style="221" customWidth="1"/>
    <col min="1430" max="1438" width="9.625" style="221" bestFit="1" customWidth="1"/>
    <col min="1439" max="1439" width="11" style="221" customWidth="1"/>
    <col min="1440" max="1440" width="10.875" style="221" customWidth="1"/>
    <col min="1441" max="1443" width="9.25" style="221" bestFit="1" customWidth="1"/>
    <col min="1444" max="1444" width="9.625" style="221" bestFit="1" customWidth="1"/>
    <col min="1445" max="1445" width="9.25" style="221" bestFit="1" customWidth="1"/>
    <col min="1446" max="1448" width="9.625" style="221" bestFit="1" customWidth="1"/>
    <col min="1449" max="1449" width="10.25" style="221" customWidth="1"/>
    <col min="1450" max="1450" width="9.625" style="221" bestFit="1" customWidth="1"/>
    <col min="1451" max="1451" width="10.875" style="221" customWidth="1"/>
    <col min="1452" max="1452" width="9.625" style="221" bestFit="1" customWidth="1"/>
    <col min="1453" max="1454" width="9.25" style="221" bestFit="1" customWidth="1"/>
    <col min="1455" max="1462" width="9.625" style="221" bestFit="1" customWidth="1"/>
    <col min="1463" max="1466" width="11.625" style="221" customWidth="1"/>
    <col min="1467" max="1471" width="9.75" style="221" bestFit="1" customWidth="1"/>
    <col min="1472" max="1472" width="12.125" style="221" customWidth="1"/>
    <col min="1473" max="1473" width="11.75" style="221" customWidth="1"/>
    <col min="1474" max="1474" width="10.875" style="221" bestFit="1" customWidth="1"/>
    <col min="1475" max="1475" width="12.125" style="221" customWidth="1"/>
    <col min="1476" max="1476" width="10.875" style="221" bestFit="1" customWidth="1"/>
    <col min="1477" max="1477" width="10.875" style="221" customWidth="1"/>
    <col min="1478" max="1478" width="10" style="221" customWidth="1"/>
    <col min="1479" max="1480" width="10.875" style="221" customWidth="1"/>
    <col min="1481" max="1481" width="9.625" style="221" bestFit="1" customWidth="1"/>
    <col min="1482" max="1483" width="12.125" style="221" bestFit="1" customWidth="1"/>
    <col min="1484" max="1484" width="9.625" style="221" bestFit="1" customWidth="1"/>
    <col min="1485" max="1485" width="12.875" style="221" customWidth="1"/>
    <col min="1486" max="1486" width="9.75" style="221" bestFit="1" customWidth="1"/>
    <col min="1487" max="1487" width="9.625" style="221" bestFit="1" customWidth="1"/>
    <col min="1488" max="1488" width="12.75" style="221" bestFit="1" customWidth="1"/>
    <col min="1489" max="1489" width="10.875" style="221" bestFit="1" customWidth="1"/>
    <col min="1490" max="1490" width="9.625" style="221" bestFit="1" customWidth="1"/>
    <col min="1491" max="1491" width="10.875" style="221" bestFit="1" customWidth="1"/>
    <col min="1492" max="1492" width="10.625" style="221" customWidth="1"/>
    <col min="1493" max="1493" width="10.875" style="221" bestFit="1" customWidth="1"/>
    <col min="1494" max="1494" width="11.25" style="221" customWidth="1"/>
    <col min="1495" max="1495" width="9.125" style="221"/>
    <col min="1496" max="1496" width="10.75" style="221" customWidth="1"/>
    <col min="1497" max="1497" width="11.125" style="221" customWidth="1"/>
    <col min="1498" max="1498" width="9.625" style="221" bestFit="1" customWidth="1"/>
    <col min="1499" max="1500" width="10.125" style="221" customWidth="1"/>
    <col min="1501" max="1501" width="10.875" style="221" bestFit="1" customWidth="1"/>
    <col min="1502" max="1536" width="9.125" style="221"/>
    <col min="1537" max="1537" width="0.125" style="221" customWidth="1"/>
    <col min="1538" max="1538" width="52.375" style="221" customWidth="1"/>
    <col min="1539" max="1539" width="8.125" style="221" customWidth="1"/>
    <col min="1540" max="1540" width="9.875" style="221" customWidth="1"/>
    <col min="1541" max="1541" width="13.75" style="221" customWidth="1"/>
    <col min="1542" max="1542" width="9.25" style="221" bestFit="1" customWidth="1"/>
    <col min="1543" max="1543" width="9.625" style="221" customWidth="1"/>
    <col min="1544" max="1544" width="9" style="221" customWidth="1"/>
    <col min="1545" max="1546" width="9.25" style="221" bestFit="1" customWidth="1"/>
    <col min="1547" max="1547" width="10.375" style="221" customWidth="1"/>
    <col min="1548" max="1548" width="13.875" style="221" customWidth="1"/>
    <col min="1549" max="1549" width="12.375" style="221" customWidth="1"/>
    <col min="1550" max="1550" width="10.625" style="221" customWidth="1"/>
    <col min="1551" max="1551" width="13.25" style="221" customWidth="1"/>
    <col min="1552" max="1552" width="9.25" style="221" bestFit="1" customWidth="1"/>
    <col min="1553" max="1553" width="13" style="221" customWidth="1"/>
    <col min="1554" max="1554" width="8.75" style="221" customWidth="1"/>
    <col min="1555" max="1558" width="9.25" style="221" bestFit="1" customWidth="1"/>
    <col min="1559" max="1559" width="11.75" style="221" customWidth="1"/>
    <col min="1560" max="1560" width="14.125" style="221" customWidth="1"/>
    <col min="1561" max="1561" width="13.75" style="221" customWidth="1"/>
    <col min="1562" max="1562" width="10.875" style="221" customWidth="1"/>
    <col min="1563" max="1563" width="12.375" style="221" customWidth="1"/>
    <col min="1564" max="1564" width="11.875" style="221" customWidth="1"/>
    <col min="1565" max="1565" width="13.125" style="221" customWidth="1"/>
    <col min="1566" max="1570" width="9.25" style="221" bestFit="1" customWidth="1"/>
    <col min="1571" max="1571" width="11.75" style="221" customWidth="1"/>
    <col min="1572" max="1572" width="14.375" style="221" customWidth="1"/>
    <col min="1573" max="1573" width="13.625" style="221" customWidth="1"/>
    <col min="1574" max="1574" width="11" style="221" customWidth="1"/>
    <col min="1575" max="1575" width="13" style="221" customWidth="1"/>
    <col min="1576" max="1576" width="9.25" style="221" bestFit="1" customWidth="1"/>
    <col min="1577" max="1577" width="12.75" style="221" customWidth="1"/>
    <col min="1578" max="1582" width="9.25" style="221" bestFit="1" customWidth="1"/>
    <col min="1583" max="1583" width="10.75" style="221" customWidth="1"/>
    <col min="1584" max="1584" width="14.25" style="221" customWidth="1"/>
    <col min="1585" max="1585" width="13.75" style="221" customWidth="1"/>
    <col min="1586" max="1586" width="12" style="221" customWidth="1"/>
    <col min="1587" max="1587" width="14.75" style="221" customWidth="1"/>
    <col min="1588" max="1588" width="9.25" style="221" bestFit="1" customWidth="1"/>
    <col min="1589" max="1589" width="13.875" style="221" customWidth="1"/>
    <col min="1590" max="1594" width="9.25" style="221" bestFit="1" customWidth="1"/>
    <col min="1595" max="1595" width="11.25" style="221" customWidth="1"/>
    <col min="1596" max="1596" width="14.875" style="221" customWidth="1"/>
    <col min="1597" max="1597" width="14" style="221" customWidth="1"/>
    <col min="1598" max="1598" width="13" style="221" customWidth="1"/>
    <col min="1599" max="1599" width="13.375" style="221" customWidth="1"/>
    <col min="1600" max="1600" width="10.125" style="221" customWidth="1"/>
    <col min="1601" max="1601" width="12.625" style="221" customWidth="1"/>
    <col min="1602" max="1606" width="9.25" style="221" bestFit="1" customWidth="1"/>
    <col min="1607" max="1607" width="9.875" style="221" customWidth="1"/>
    <col min="1608" max="1608" width="13.125" style="221" customWidth="1"/>
    <col min="1609" max="1609" width="12.375" style="221" customWidth="1"/>
    <col min="1610" max="1610" width="11" style="221" customWidth="1"/>
    <col min="1611" max="1611" width="11.625" style="221" customWidth="1"/>
    <col min="1612" max="1612" width="9.25" style="221" bestFit="1" customWidth="1"/>
    <col min="1613" max="1613" width="9.75" style="221" customWidth="1"/>
    <col min="1614" max="1620" width="9.25" style="221" bestFit="1" customWidth="1"/>
    <col min="1621" max="1621" width="11.625" style="221" customWidth="1"/>
    <col min="1622" max="1622" width="10.125" style="221" customWidth="1"/>
    <col min="1623" max="1623" width="13.25" style="221" customWidth="1"/>
    <col min="1624" max="1624" width="11.25" style="221" customWidth="1"/>
    <col min="1625" max="1625" width="13.625" style="221" customWidth="1"/>
    <col min="1626" max="1626" width="12.625" style="221" customWidth="1"/>
    <col min="1627" max="1627" width="11.125" style="221" customWidth="1"/>
    <col min="1628" max="1628" width="14.625" style="221" customWidth="1"/>
    <col min="1629" max="1629" width="15" style="221" customWidth="1"/>
    <col min="1630" max="1631" width="9.25" style="221" bestFit="1" customWidth="1"/>
    <col min="1632" max="1632" width="11.625" style="221" customWidth="1"/>
    <col min="1633" max="1633" width="11" style="221" customWidth="1"/>
    <col min="1634" max="1634" width="10.375" style="221" customWidth="1"/>
    <col min="1635" max="1635" width="11" style="221" customWidth="1"/>
    <col min="1636" max="1636" width="9.25" style="221" bestFit="1" customWidth="1"/>
    <col min="1637" max="1637" width="11.375" style="221" customWidth="1"/>
    <col min="1638" max="1644" width="9.25" style="221" bestFit="1" customWidth="1"/>
    <col min="1645" max="1645" width="10.875" style="221" customWidth="1"/>
    <col min="1646" max="1646" width="10.75" style="221" customWidth="1"/>
    <col min="1647" max="1647" width="10.875" style="221" customWidth="1"/>
    <col min="1648" max="1648" width="9.625" style="221" bestFit="1" customWidth="1"/>
    <col min="1649" max="1649" width="10.25" style="221" customWidth="1"/>
    <col min="1650" max="1654" width="9.625" style="221" bestFit="1" customWidth="1"/>
    <col min="1655" max="1655" width="9.25" style="221" bestFit="1" customWidth="1"/>
    <col min="1656" max="1656" width="11.875" style="221" customWidth="1"/>
    <col min="1657" max="1657" width="10.625" style="221" customWidth="1"/>
    <col min="1658" max="1658" width="9.625" style="221" bestFit="1" customWidth="1"/>
    <col min="1659" max="1659" width="10.125" style="221" customWidth="1"/>
    <col min="1660" max="1660" width="9.625" style="221" bestFit="1" customWidth="1"/>
    <col min="1661" max="1661" width="11.75" style="221" customWidth="1"/>
    <col min="1662" max="1664" width="9.25" style="221" bestFit="1" customWidth="1"/>
    <col min="1665" max="1667" width="9.625" style="221" bestFit="1" customWidth="1"/>
    <col min="1668" max="1669" width="10.75" style="221" customWidth="1"/>
    <col min="1670" max="1670" width="9.625" style="221" bestFit="1" customWidth="1"/>
    <col min="1671" max="1671" width="10.75" style="221" customWidth="1"/>
    <col min="1672" max="1672" width="9.625" style="221" bestFit="1" customWidth="1"/>
    <col min="1673" max="1673" width="11" style="221" customWidth="1"/>
    <col min="1674" max="1679" width="9.625" style="221" bestFit="1" customWidth="1"/>
    <col min="1680" max="1680" width="10.625" style="221" customWidth="1"/>
    <col min="1681" max="1681" width="11.125" style="221" customWidth="1"/>
    <col min="1682" max="1682" width="9.625" style="221" bestFit="1" customWidth="1"/>
    <col min="1683" max="1683" width="10.625" style="221" customWidth="1"/>
    <col min="1684" max="1684" width="9.625" style="221" bestFit="1" customWidth="1"/>
    <col min="1685" max="1685" width="10.625" style="221" customWidth="1"/>
    <col min="1686" max="1694" width="9.625" style="221" bestFit="1" customWidth="1"/>
    <col min="1695" max="1695" width="11" style="221" customWidth="1"/>
    <col min="1696" max="1696" width="10.875" style="221" customWidth="1"/>
    <col min="1697" max="1699" width="9.25" style="221" bestFit="1" customWidth="1"/>
    <col min="1700" max="1700" width="9.625" style="221" bestFit="1" customWidth="1"/>
    <col min="1701" max="1701" width="9.25" style="221" bestFit="1" customWidth="1"/>
    <col min="1702" max="1704" width="9.625" style="221" bestFit="1" customWidth="1"/>
    <col min="1705" max="1705" width="10.25" style="221" customWidth="1"/>
    <col min="1706" max="1706" width="9.625" style="221" bestFit="1" customWidth="1"/>
    <col min="1707" max="1707" width="10.875" style="221" customWidth="1"/>
    <col min="1708" max="1708" width="9.625" style="221" bestFit="1" customWidth="1"/>
    <col min="1709" max="1710" width="9.25" style="221" bestFit="1" customWidth="1"/>
    <col min="1711" max="1718" width="9.625" style="221" bestFit="1" customWidth="1"/>
    <col min="1719" max="1722" width="11.625" style="221" customWidth="1"/>
    <col min="1723" max="1727" width="9.75" style="221" bestFit="1" customWidth="1"/>
    <col min="1728" max="1728" width="12.125" style="221" customWidth="1"/>
    <col min="1729" max="1729" width="11.75" style="221" customWidth="1"/>
    <col min="1730" max="1730" width="10.875" style="221" bestFit="1" customWidth="1"/>
    <col min="1731" max="1731" width="12.125" style="221" customWidth="1"/>
    <col min="1732" max="1732" width="10.875" style="221" bestFit="1" customWidth="1"/>
    <col min="1733" max="1733" width="10.875" style="221" customWidth="1"/>
    <col min="1734" max="1734" width="10" style="221" customWidth="1"/>
    <col min="1735" max="1736" width="10.875" style="221" customWidth="1"/>
    <col min="1737" max="1737" width="9.625" style="221" bestFit="1" customWidth="1"/>
    <col min="1738" max="1739" width="12.125" style="221" bestFit="1" customWidth="1"/>
    <col min="1740" max="1740" width="9.625" style="221" bestFit="1" customWidth="1"/>
    <col min="1741" max="1741" width="12.875" style="221" customWidth="1"/>
    <col min="1742" max="1742" width="9.75" style="221" bestFit="1" customWidth="1"/>
    <col min="1743" max="1743" width="9.625" style="221" bestFit="1" customWidth="1"/>
    <col min="1744" max="1744" width="12.75" style="221" bestFit="1" customWidth="1"/>
    <col min="1745" max="1745" width="10.875" style="221" bestFit="1" customWidth="1"/>
    <col min="1746" max="1746" width="9.625" style="221" bestFit="1" customWidth="1"/>
    <col min="1747" max="1747" width="10.875" style="221" bestFit="1" customWidth="1"/>
    <col min="1748" max="1748" width="10.625" style="221" customWidth="1"/>
    <col min="1749" max="1749" width="10.875" style="221" bestFit="1" customWidth="1"/>
    <col min="1750" max="1750" width="11.25" style="221" customWidth="1"/>
    <col min="1751" max="1751" width="9.125" style="221"/>
    <col min="1752" max="1752" width="10.75" style="221" customWidth="1"/>
    <col min="1753" max="1753" width="11.125" style="221" customWidth="1"/>
    <col min="1754" max="1754" width="9.625" style="221" bestFit="1" customWidth="1"/>
    <col min="1755" max="1756" width="10.125" style="221" customWidth="1"/>
    <col min="1757" max="1757" width="10.875" style="221" bestFit="1" customWidth="1"/>
    <col min="1758" max="1792" width="9.125" style="221"/>
    <col min="1793" max="1793" width="0.125" style="221" customWidth="1"/>
    <col min="1794" max="1794" width="52.375" style="221" customWidth="1"/>
    <col min="1795" max="1795" width="8.125" style="221" customWidth="1"/>
    <col min="1796" max="1796" width="9.875" style="221" customWidth="1"/>
    <col min="1797" max="1797" width="13.75" style="221" customWidth="1"/>
    <col min="1798" max="1798" width="9.25" style="221" bestFit="1" customWidth="1"/>
    <col min="1799" max="1799" width="9.625" style="221" customWidth="1"/>
    <col min="1800" max="1800" width="9" style="221" customWidth="1"/>
    <col min="1801" max="1802" width="9.25" style="221" bestFit="1" customWidth="1"/>
    <col min="1803" max="1803" width="10.375" style="221" customWidth="1"/>
    <col min="1804" max="1804" width="13.875" style="221" customWidth="1"/>
    <col min="1805" max="1805" width="12.375" style="221" customWidth="1"/>
    <col min="1806" max="1806" width="10.625" style="221" customWidth="1"/>
    <col min="1807" max="1807" width="13.25" style="221" customWidth="1"/>
    <col min="1808" max="1808" width="9.25" style="221" bestFit="1" customWidth="1"/>
    <col min="1809" max="1809" width="13" style="221" customWidth="1"/>
    <col min="1810" max="1810" width="8.75" style="221" customWidth="1"/>
    <col min="1811" max="1814" width="9.25" style="221" bestFit="1" customWidth="1"/>
    <col min="1815" max="1815" width="11.75" style="221" customWidth="1"/>
    <col min="1816" max="1816" width="14.125" style="221" customWidth="1"/>
    <col min="1817" max="1817" width="13.75" style="221" customWidth="1"/>
    <col min="1818" max="1818" width="10.875" style="221" customWidth="1"/>
    <col min="1819" max="1819" width="12.375" style="221" customWidth="1"/>
    <col min="1820" max="1820" width="11.875" style="221" customWidth="1"/>
    <col min="1821" max="1821" width="13.125" style="221" customWidth="1"/>
    <col min="1822" max="1826" width="9.25" style="221" bestFit="1" customWidth="1"/>
    <col min="1827" max="1827" width="11.75" style="221" customWidth="1"/>
    <col min="1828" max="1828" width="14.375" style="221" customWidth="1"/>
    <col min="1829" max="1829" width="13.625" style="221" customWidth="1"/>
    <col min="1830" max="1830" width="11" style="221" customWidth="1"/>
    <col min="1831" max="1831" width="13" style="221" customWidth="1"/>
    <col min="1832" max="1832" width="9.25" style="221" bestFit="1" customWidth="1"/>
    <col min="1833" max="1833" width="12.75" style="221" customWidth="1"/>
    <col min="1834" max="1838" width="9.25" style="221" bestFit="1" customWidth="1"/>
    <col min="1839" max="1839" width="10.75" style="221" customWidth="1"/>
    <col min="1840" max="1840" width="14.25" style="221" customWidth="1"/>
    <col min="1841" max="1841" width="13.75" style="221" customWidth="1"/>
    <col min="1842" max="1842" width="12" style="221" customWidth="1"/>
    <col min="1843" max="1843" width="14.75" style="221" customWidth="1"/>
    <col min="1844" max="1844" width="9.25" style="221" bestFit="1" customWidth="1"/>
    <col min="1845" max="1845" width="13.875" style="221" customWidth="1"/>
    <col min="1846" max="1850" width="9.25" style="221" bestFit="1" customWidth="1"/>
    <col min="1851" max="1851" width="11.25" style="221" customWidth="1"/>
    <col min="1852" max="1852" width="14.875" style="221" customWidth="1"/>
    <col min="1853" max="1853" width="14" style="221" customWidth="1"/>
    <col min="1854" max="1854" width="13" style="221" customWidth="1"/>
    <col min="1855" max="1855" width="13.375" style="221" customWidth="1"/>
    <col min="1856" max="1856" width="10.125" style="221" customWidth="1"/>
    <col min="1857" max="1857" width="12.625" style="221" customWidth="1"/>
    <col min="1858" max="1862" width="9.25" style="221" bestFit="1" customWidth="1"/>
    <col min="1863" max="1863" width="9.875" style="221" customWidth="1"/>
    <col min="1864" max="1864" width="13.125" style="221" customWidth="1"/>
    <col min="1865" max="1865" width="12.375" style="221" customWidth="1"/>
    <col min="1866" max="1866" width="11" style="221" customWidth="1"/>
    <col min="1867" max="1867" width="11.625" style="221" customWidth="1"/>
    <col min="1868" max="1868" width="9.25" style="221" bestFit="1" customWidth="1"/>
    <col min="1869" max="1869" width="9.75" style="221" customWidth="1"/>
    <col min="1870" max="1876" width="9.25" style="221" bestFit="1" customWidth="1"/>
    <col min="1877" max="1877" width="11.625" style="221" customWidth="1"/>
    <col min="1878" max="1878" width="10.125" style="221" customWidth="1"/>
    <col min="1879" max="1879" width="13.25" style="221" customWidth="1"/>
    <col min="1880" max="1880" width="11.25" style="221" customWidth="1"/>
    <col min="1881" max="1881" width="13.625" style="221" customWidth="1"/>
    <col min="1882" max="1882" width="12.625" style="221" customWidth="1"/>
    <col min="1883" max="1883" width="11.125" style="221" customWidth="1"/>
    <col min="1884" max="1884" width="14.625" style="221" customWidth="1"/>
    <col min="1885" max="1885" width="15" style="221" customWidth="1"/>
    <col min="1886" max="1887" width="9.25" style="221" bestFit="1" customWidth="1"/>
    <col min="1888" max="1888" width="11.625" style="221" customWidth="1"/>
    <col min="1889" max="1889" width="11" style="221" customWidth="1"/>
    <col min="1890" max="1890" width="10.375" style="221" customWidth="1"/>
    <col min="1891" max="1891" width="11" style="221" customWidth="1"/>
    <col min="1892" max="1892" width="9.25" style="221" bestFit="1" customWidth="1"/>
    <col min="1893" max="1893" width="11.375" style="221" customWidth="1"/>
    <col min="1894" max="1900" width="9.25" style="221" bestFit="1" customWidth="1"/>
    <col min="1901" max="1901" width="10.875" style="221" customWidth="1"/>
    <col min="1902" max="1902" width="10.75" style="221" customWidth="1"/>
    <col min="1903" max="1903" width="10.875" style="221" customWidth="1"/>
    <col min="1904" max="1904" width="9.625" style="221" bestFit="1" customWidth="1"/>
    <col min="1905" max="1905" width="10.25" style="221" customWidth="1"/>
    <col min="1906" max="1910" width="9.625" style="221" bestFit="1" customWidth="1"/>
    <col min="1911" max="1911" width="9.25" style="221" bestFit="1" customWidth="1"/>
    <col min="1912" max="1912" width="11.875" style="221" customWidth="1"/>
    <col min="1913" max="1913" width="10.625" style="221" customWidth="1"/>
    <col min="1914" max="1914" width="9.625" style="221" bestFit="1" customWidth="1"/>
    <col min="1915" max="1915" width="10.125" style="221" customWidth="1"/>
    <col min="1916" max="1916" width="9.625" style="221" bestFit="1" customWidth="1"/>
    <col min="1917" max="1917" width="11.75" style="221" customWidth="1"/>
    <col min="1918" max="1920" width="9.25" style="221" bestFit="1" customWidth="1"/>
    <col min="1921" max="1923" width="9.625" style="221" bestFit="1" customWidth="1"/>
    <col min="1924" max="1925" width="10.75" style="221" customWidth="1"/>
    <col min="1926" max="1926" width="9.625" style="221" bestFit="1" customWidth="1"/>
    <col min="1927" max="1927" width="10.75" style="221" customWidth="1"/>
    <col min="1928" max="1928" width="9.625" style="221" bestFit="1" customWidth="1"/>
    <col min="1929" max="1929" width="11" style="221" customWidth="1"/>
    <col min="1930" max="1935" width="9.625" style="221" bestFit="1" customWidth="1"/>
    <col min="1936" max="1936" width="10.625" style="221" customWidth="1"/>
    <col min="1937" max="1937" width="11.125" style="221" customWidth="1"/>
    <col min="1938" max="1938" width="9.625" style="221" bestFit="1" customWidth="1"/>
    <col min="1939" max="1939" width="10.625" style="221" customWidth="1"/>
    <col min="1940" max="1940" width="9.625" style="221" bestFit="1" customWidth="1"/>
    <col min="1941" max="1941" width="10.625" style="221" customWidth="1"/>
    <col min="1942" max="1950" width="9.625" style="221" bestFit="1" customWidth="1"/>
    <col min="1951" max="1951" width="11" style="221" customWidth="1"/>
    <col min="1952" max="1952" width="10.875" style="221" customWidth="1"/>
    <col min="1953" max="1955" width="9.25" style="221" bestFit="1" customWidth="1"/>
    <col min="1956" max="1956" width="9.625" style="221" bestFit="1" customWidth="1"/>
    <col min="1957" max="1957" width="9.25" style="221" bestFit="1" customWidth="1"/>
    <col min="1958" max="1960" width="9.625" style="221" bestFit="1" customWidth="1"/>
    <col min="1961" max="1961" width="10.25" style="221" customWidth="1"/>
    <col min="1962" max="1962" width="9.625" style="221" bestFit="1" customWidth="1"/>
    <col min="1963" max="1963" width="10.875" style="221" customWidth="1"/>
    <col min="1964" max="1964" width="9.625" style="221" bestFit="1" customWidth="1"/>
    <col min="1965" max="1966" width="9.25" style="221" bestFit="1" customWidth="1"/>
    <col min="1967" max="1974" width="9.625" style="221" bestFit="1" customWidth="1"/>
    <col min="1975" max="1978" width="11.625" style="221" customWidth="1"/>
    <col min="1979" max="1983" width="9.75" style="221" bestFit="1" customWidth="1"/>
    <col min="1984" max="1984" width="12.125" style="221" customWidth="1"/>
    <col min="1985" max="1985" width="11.75" style="221" customWidth="1"/>
    <col min="1986" max="1986" width="10.875" style="221" bestFit="1" customWidth="1"/>
    <col min="1987" max="1987" width="12.125" style="221" customWidth="1"/>
    <col min="1988" max="1988" width="10.875" style="221" bestFit="1" customWidth="1"/>
    <col min="1989" max="1989" width="10.875" style="221" customWidth="1"/>
    <col min="1990" max="1990" width="10" style="221" customWidth="1"/>
    <col min="1991" max="1992" width="10.875" style="221" customWidth="1"/>
    <col min="1993" max="1993" width="9.625" style="221" bestFit="1" customWidth="1"/>
    <col min="1994" max="1995" width="12.125" style="221" bestFit="1" customWidth="1"/>
    <col min="1996" max="1996" width="9.625" style="221" bestFit="1" customWidth="1"/>
    <col min="1997" max="1997" width="12.875" style="221" customWidth="1"/>
    <col min="1998" max="1998" width="9.75" style="221" bestFit="1" customWidth="1"/>
    <col min="1999" max="1999" width="9.625" style="221" bestFit="1" customWidth="1"/>
    <col min="2000" max="2000" width="12.75" style="221" bestFit="1" customWidth="1"/>
    <col min="2001" max="2001" width="10.875" style="221" bestFit="1" customWidth="1"/>
    <col min="2002" max="2002" width="9.625" style="221" bestFit="1" customWidth="1"/>
    <col min="2003" max="2003" width="10.875" style="221" bestFit="1" customWidth="1"/>
    <col min="2004" max="2004" width="10.625" style="221" customWidth="1"/>
    <col min="2005" max="2005" width="10.875" style="221" bestFit="1" customWidth="1"/>
    <col min="2006" max="2006" width="11.25" style="221" customWidth="1"/>
    <col min="2007" max="2007" width="9.125" style="221"/>
    <col min="2008" max="2008" width="10.75" style="221" customWidth="1"/>
    <col min="2009" max="2009" width="11.125" style="221" customWidth="1"/>
    <col min="2010" max="2010" width="9.625" style="221" bestFit="1" customWidth="1"/>
    <col min="2011" max="2012" width="10.125" style="221" customWidth="1"/>
    <col min="2013" max="2013" width="10.875" style="221" bestFit="1" customWidth="1"/>
    <col min="2014" max="2048" width="9.125" style="221"/>
    <col min="2049" max="2049" width="0.125" style="221" customWidth="1"/>
    <col min="2050" max="2050" width="52.375" style="221" customWidth="1"/>
    <col min="2051" max="2051" width="8.125" style="221" customWidth="1"/>
    <col min="2052" max="2052" width="9.875" style="221" customWidth="1"/>
    <col min="2053" max="2053" width="13.75" style="221" customWidth="1"/>
    <col min="2054" max="2054" width="9.25" style="221" bestFit="1" customWidth="1"/>
    <col min="2055" max="2055" width="9.625" style="221" customWidth="1"/>
    <col min="2056" max="2056" width="9" style="221" customWidth="1"/>
    <col min="2057" max="2058" width="9.25" style="221" bestFit="1" customWidth="1"/>
    <col min="2059" max="2059" width="10.375" style="221" customWidth="1"/>
    <col min="2060" max="2060" width="13.875" style="221" customWidth="1"/>
    <col min="2061" max="2061" width="12.375" style="221" customWidth="1"/>
    <col min="2062" max="2062" width="10.625" style="221" customWidth="1"/>
    <col min="2063" max="2063" width="13.25" style="221" customWidth="1"/>
    <col min="2064" max="2064" width="9.25" style="221" bestFit="1" customWidth="1"/>
    <col min="2065" max="2065" width="13" style="221" customWidth="1"/>
    <col min="2066" max="2066" width="8.75" style="221" customWidth="1"/>
    <col min="2067" max="2070" width="9.25" style="221" bestFit="1" customWidth="1"/>
    <col min="2071" max="2071" width="11.75" style="221" customWidth="1"/>
    <col min="2072" max="2072" width="14.125" style="221" customWidth="1"/>
    <col min="2073" max="2073" width="13.75" style="221" customWidth="1"/>
    <col min="2074" max="2074" width="10.875" style="221" customWidth="1"/>
    <col min="2075" max="2075" width="12.375" style="221" customWidth="1"/>
    <col min="2076" max="2076" width="11.875" style="221" customWidth="1"/>
    <col min="2077" max="2077" width="13.125" style="221" customWidth="1"/>
    <col min="2078" max="2082" width="9.25" style="221" bestFit="1" customWidth="1"/>
    <col min="2083" max="2083" width="11.75" style="221" customWidth="1"/>
    <col min="2084" max="2084" width="14.375" style="221" customWidth="1"/>
    <col min="2085" max="2085" width="13.625" style="221" customWidth="1"/>
    <col min="2086" max="2086" width="11" style="221" customWidth="1"/>
    <col min="2087" max="2087" width="13" style="221" customWidth="1"/>
    <col min="2088" max="2088" width="9.25" style="221" bestFit="1" customWidth="1"/>
    <col min="2089" max="2089" width="12.75" style="221" customWidth="1"/>
    <col min="2090" max="2094" width="9.25" style="221" bestFit="1" customWidth="1"/>
    <col min="2095" max="2095" width="10.75" style="221" customWidth="1"/>
    <col min="2096" max="2096" width="14.25" style="221" customWidth="1"/>
    <col min="2097" max="2097" width="13.75" style="221" customWidth="1"/>
    <col min="2098" max="2098" width="12" style="221" customWidth="1"/>
    <col min="2099" max="2099" width="14.75" style="221" customWidth="1"/>
    <col min="2100" max="2100" width="9.25" style="221" bestFit="1" customWidth="1"/>
    <col min="2101" max="2101" width="13.875" style="221" customWidth="1"/>
    <col min="2102" max="2106" width="9.25" style="221" bestFit="1" customWidth="1"/>
    <col min="2107" max="2107" width="11.25" style="221" customWidth="1"/>
    <col min="2108" max="2108" width="14.875" style="221" customWidth="1"/>
    <col min="2109" max="2109" width="14" style="221" customWidth="1"/>
    <col min="2110" max="2110" width="13" style="221" customWidth="1"/>
    <col min="2111" max="2111" width="13.375" style="221" customWidth="1"/>
    <col min="2112" max="2112" width="10.125" style="221" customWidth="1"/>
    <col min="2113" max="2113" width="12.625" style="221" customWidth="1"/>
    <col min="2114" max="2118" width="9.25" style="221" bestFit="1" customWidth="1"/>
    <col min="2119" max="2119" width="9.875" style="221" customWidth="1"/>
    <col min="2120" max="2120" width="13.125" style="221" customWidth="1"/>
    <col min="2121" max="2121" width="12.375" style="221" customWidth="1"/>
    <col min="2122" max="2122" width="11" style="221" customWidth="1"/>
    <col min="2123" max="2123" width="11.625" style="221" customWidth="1"/>
    <col min="2124" max="2124" width="9.25" style="221" bestFit="1" customWidth="1"/>
    <col min="2125" max="2125" width="9.75" style="221" customWidth="1"/>
    <col min="2126" max="2132" width="9.25" style="221" bestFit="1" customWidth="1"/>
    <col min="2133" max="2133" width="11.625" style="221" customWidth="1"/>
    <col min="2134" max="2134" width="10.125" style="221" customWidth="1"/>
    <col min="2135" max="2135" width="13.25" style="221" customWidth="1"/>
    <col min="2136" max="2136" width="11.25" style="221" customWidth="1"/>
    <col min="2137" max="2137" width="13.625" style="221" customWidth="1"/>
    <col min="2138" max="2138" width="12.625" style="221" customWidth="1"/>
    <col min="2139" max="2139" width="11.125" style="221" customWidth="1"/>
    <col min="2140" max="2140" width="14.625" style="221" customWidth="1"/>
    <col min="2141" max="2141" width="15" style="221" customWidth="1"/>
    <col min="2142" max="2143" width="9.25" style="221" bestFit="1" customWidth="1"/>
    <col min="2144" max="2144" width="11.625" style="221" customWidth="1"/>
    <col min="2145" max="2145" width="11" style="221" customWidth="1"/>
    <col min="2146" max="2146" width="10.375" style="221" customWidth="1"/>
    <col min="2147" max="2147" width="11" style="221" customWidth="1"/>
    <col min="2148" max="2148" width="9.25" style="221" bestFit="1" customWidth="1"/>
    <col min="2149" max="2149" width="11.375" style="221" customWidth="1"/>
    <col min="2150" max="2156" width="9.25" style="221" bestFit="1" customWidth="1"/>
    <col min="2157" max="2157" width="10.875" style="221" customWidth="1"/>
    <col min="2158" max="2158" width="10.75" style="221" customWidth="1"/>
    <col min="2159" max="2159" width="10.875" style="221" customWidth="1"/>
    <col min="2160" max="2160" width="9.625" style="221" bestFit="1" customWidth="1"/>
    <col min="2161" max="2161" width="10.25" style="221" customWidth="1"/>
    <col min="2162" max="2166" width="9.625" style="221" bestFit="1" customWidth="1"/>
    <col min="2167" max="2167" width="9.25" style="221" bestFit="1" customWidth="1"/>
    <col min="2168" max="2168" width="11.875" style="221" customWidth="1"/>
    <col min="2169" max="2169" width="10.625" style="221" customWidth="1"/>
    <col min="2170" max="2170" width="9.625" style="221" bestFit="1" customWidth="1"/>
    <col min="2171" max="2171" width="10.125" style="221" customWidth="1"/>
    <col min="2172" max="2172" width="9.625" style="221" bestFit="1" customWidth="1"/>
    <col min="2173" max="2173" width="11.75" style="221" customWidth="1"/>
    <col min="2174" max="2176" width="9.25" style="221" bestFit="1" customWidth="1"/>
    <col min="2177" max="2179" width="9.625" style="221" bestFit="1" customWidth="1"/>
    <col min="2180" max="2181" width="10.75" style="221" customWidth="1"/>
    <col min="2182" max="2182" width="9.625" style="221" bestFit="1" customWidth="1"/>
    <col min="2183" max="2183" width="10.75" style="221" customWidth="1"/>
    <col min="2184" max="2184" width="9.625" style="221" bestFit="1" customWidth="1"/>
    <col min="2185" max="2185" width="11" style="221" customWidth="1"/>
    <col min="2186" max="2191" width="9.625" style="221" bestFit="1" customWidth="1"/>
    <col min="2192" max="2192" width="10.625" style="221" customWidth="1"/>
    <col min="2193" max="2193" width="11.125" style="221" customWidth="1"/>
    <col min="2194" max="2194" width="9.625" style="221" bestFit="1" customWidth="1"/>
    <col min="2195" max="2195" width="10.625" style="221" customWidth="1"/>
    <col min="2196" max="2196" width="9.625" style="221" bestFit="1" customWidth="1"/>
    <col min="2197" max="2197" width="10.625" style="221" customWidth="1"/>
    <col min="2198" max="2206" width="9.625" style="221" bestFit="1" customWidth="1"/>
    <col min="2207" max="2207" width="11" style="221" customWidth="1"/>
    <col min="2208" max="2208" width="10.875" style="221" customWidth="1"/>
    <col min="2209" max="2211" width="9.25" style="221" bestFit="1" customWidth="1"/>
    <col min="2212" max="2212" width="9.625" style="221" bestFit="1" customWidth="1"/>
    <col min="2213" max="2213" width="9.25" style="221" bestFit="1" customWidth="1"/>
    <col min="2214" max="2216" width="9.625" style="221" bestFit="1" customWidth="1"/>
    <col min="2217" max="2217" width="10.25" style="221" customWidth="1"/>
    <col min="2218" max="2218" width="9.625" style="221" bestFit="1" customWidth="1"/>
    <col min="2219" max="2219" width="10.875" style="221" customWidth="1"/>
    <col min="2220" max="2220" width="9.625" style="221" bestFit="1" customWidth="1"/>
    <col min="2221" max="2222" width="9.25" style="221" bestFit="1" customWidth="1"/>
    <col min="2223" max="2230" width="9.625" style="221" bestFit="1" customWidth="1"/>
    <col min="2231" max="2234" width="11.625" style="221" customWidth="1"/>
    <col min="2235" max="2239" width="9.75" style="221" bestFit="1" customWidth="1"/>
    <col min="2240" max="2240" width="12.125" style="221" customWidth="1"/>
    <col min="2241" max="2241" width="11.75" style="221" customWidth="1"/>
    <col min="2242" max="2242" width="10.875" style="221" bestFit="1" customWidth="1"/>
    <col min="2243" max="2243" width="12.125" style="221" customWidth="1"/>
    <col min="2244" max="2244" width="10.875" style="221" bestFit="1" customWidth="1"/>
    <col min="2245" max="2245" width="10.875" style="221" customWidth="1"/>
    <col min="2246" max="2246" width="10" style="221" customWidth="1"/>
    <col min="2247" max="2248" width="10.875" style="221" customWidth="1"/>
    <col min="2249" max="2249" width="9.625" style="221" bestFit="1" customWidth="1"/>
    <col min="2250" max="2251" width="12.125" style="221" bestFit="1" customWidth="1"/>
    <col min="2252" max="2252" width="9.625" style="221" bestFit="1" customWidth="1"/>
    <col min="2253" max="2253" width="12.875" style="221" customWidth="1"/>
    <col min="2254" max="2254" width="9.75" style="221" bestFit="1" customWidth="1"/>
    <col min="2255" max="2255" width="9.625" style="221" bestFit="1" customWidth="1"/>
    <col min="2256" max="2256" width="12.75" style="221" bestFit="1" customWidth="1"/>
    <col min="2257" max="2257" width="10.875" style="221" bestFit="1" customWidth="1"/>
    <col min="2258" max="2258" width="9.625" style="221" bestFit="1" customWidth="1"/>
    <col min="2259" max="2259" width="10.875" style="221" bestFit="1" customWidth="1"/>
    <col min="2260" max="2260" width="10.625" style="221" customWidth="1"/>
    <col min="2261" max="2261" width="10.875" style="221" bestFit="1" customWidth="1"/>
    <col min="2262" max="2262" width="11.25" style="221" customWidth="1"/>
    <col min="2263" max="2263" width="9.125" style="221"/>
    <col min="2264" max="2264" width="10.75" style="221" customWidth="1"/>
    <col min="2265" max="2265" width="11.125" style="221" customWidth="1"/>
    <col min="2266" max="2266" width="9.625" style="221" bestFit="1" customWidth="1"/>
    <col min="2267" max="2268" width="10.125" style="221" customWidth="1"/>
    <col min="2269" max="2269" width="10.875" style="221" bestFit="1" customWidth="1"/>
    <col min="2270" max="2304" width="9.125" style="221"/>
    <col min="2305" max="2305" width="0.125" style="221" customWidth="1"/>
    <col min="2306" max="2306" width="52.375" style="221" customWidth="1"/>
    <col min="2307" max="2307" width="8.125" style="221" customWidth="1"/>
    <col min="2308" max="2308" width="9.875" style="221" customWidth="1"/>
    <col min="2309" max="2309" width="13.75" style="221" customWidth="1"/>
    <col min="2310" max="2310" width="9.25" style="221" bestFit="1" customWidth="1"/>
    <col min="2311" max="2311" width="9.625" style="221" customWidth="1"/>
    <col min="2312" max="2312" width="9" style="221" customWidth="1"/>
    <col min="2313" max="2314" width="9.25" style="221" bestFit="1" customWidth="1"/>
    <col min="2315" max="2315" width="10.375" style="221" customWidth="1"/>
    <col min="2316" max="2316" width="13.875" style="221" customWidth="1"/>
    <col min="2317" max="2317" width="12.375" style="221" customWidth="1"/>
    <col min="2318" max="2318" width="10.625" style="221" customWidth="1"/>
    <col min="2319" max="2319" width="13.25" style="221" customWidth="1"/>
    <col min="2320" max="2320" width="9.25" style="221" bestFit="1" customWidth="1"/>
    <col min="2321" max="2321" width="13" style="221" customWidth="1"/>
    <col min="2322" max="2322" width="8.75" style="221" customWidth="1"/>
    <col min="2323" max="2326" width="9.25" style="221" bestFit="1" customWidth="1"/>
    <col min="2327" max="2327" width="11.75" style="221" customWidth="1"/>
    <col min="2328" max="2328" width="14.125" style="221" customWidth="1"/>
    <col min="2329" max="2329" width="13.75" style="221" customWidth="1"/>
    <col min="2330" max="2330" width="10.875" style="221" customWidth="1"/>
    <col min="2331" max="2331" width="12.375" style="221" customWidth="1"/>
    <col min="2332" max="2332" width="11.875" style="221" customWidth="1"/>
    <col min="2333" max="2333" width="13.125" style="221" customWidth="1"/>
    <col min="2334" max="2338" width="9.25" style="221" bestFit="1" customWidth="1"/>
    <col min="2339" max="2339" width="11.75" style="221" customWidth="1"/>
    <col min="2340" max="2340" width="14.375" style="221" customWidth="1"/>
    <col min="2341" max="2341" width="13.625" style="221" customWidth="1"/>
    <col min="2342" max="2342" width="11" style="221" customWidth="1"/>
    <col min="2343" max="2343" width="13" style="221" customWidth="1"/>
    <col min="2344" max="2344" width="9.25" style="221" bestFit="1" customWidth="1"/>
    <col min="2345" max="2345" width="12.75" style="221" customWidth="1"/>
    <col min="2346" max="2350" width="9.25" style="221" bestFit="1" customWidth="1"/>
    <col min="2351" max="2351" width="10.75" style="221" customWidth="1"/>
    <col min="2352" max="2352" width="14.25" style="221" customWidth="1"/>
    <col min="2353" max="2353" width="13.75" style="221" customWidth="1"/>
    <col min="2354" max="2354" width="12" style="221" customWidth="1"/>
    <col min="2355" max="2355" width="14.75" style="221" customWidth="1"/>
    <col min="2356" max="2356" width="9.25" style="221" bestFit="1" customWidth="1"/>
    <col min="2357" max="2357" width="13.875" style="221" customWidth="1"/>
    <col min="2358" max="2362" width="9.25" style="221" bestFit="1" customWidth="1"/>
    <col min="2363" max="2363" width="11.25" style="221" customWidth="1"/>
    <col min="2364" max="2364" width="14.875" style="221" customWidth="1"/>
    <col min="2365" max="2365" width="14" style="221" customWidth="1"/>
    <col min="2366" max="2366" width="13" style="221" customWidth="1"/>
    <col min="2367" max="2367" width="13.375" style="221" customWidth="1"/>
    <col min="2368" max="2368" width="10.125" style="221" customWidth="1"/>
    <col min="2369" max="2369" width="12.625" style="221" customWidth="1"/>
    <col min="2370" max="2374" width="9.25" style="221" bestFit="1" customWidth="1"/>
    <col min="2375" max="2375" width="9.875" style="221" customWidth="1"/>
    <col min="2376" max="2376" width="13.125" style="221" customWidth="1"/>
    <col min="2377" max="2377" width="12.375" style="221" customWidth="1"/>
    <col min="2378" max="2378" width="11" style="221" customWidth="1"/>
    <col min="2379" max="2379" width="11.625" style="221" customWidth="1"/>
    <col min="2380" max="2380" width="9.25" style="221" bestFit="1" customWidth="1"/>
    <col min="2381" max="2381" width="9.75" style="221" customWidth="1"/>
    <col min="2382" max="2388" width="9.25" style="221" bestFit="1" customWidth="1"/>
    <col min="2389" max="2389" width="11.625" style="221" customWidth="1"/>
    <col min="2390" max="2390" width="10.125" style="221" customWidth="1"/>
    <col min="2391" max="2391" width="13.25" style="221" customWidth="1"/>
    <col min="2392" max="2392" width="11.25" style="221" customWidth="1"/>
    <col min="2393" max="2393" width="13.625" style="221" customWidth="1"/>
    <col min="2394" max="2394" width="12.625" style="221" customWidth="1"/>
    <col min="2395" max="2395" width="11.125" style="221" customWidth="1"/>
    <col min="2396" max="2396" width="14.625" style="221" customWidth="1"/>
    <col min="2397" max="2397" width="15" style="221" customWidth="1"/>
    <col min="2398" max="2399" width="9.25" style="221" bestFit="1" customWidth="1"/>
    <col min="2400" max="2400" width="11.625" style="221" customWidth="1"/>
    <col min="2401" max="2401" width="11" style="221" customWidth="1"/>
    <col min="2402" max="2402" width="10.375" style="221" customWidth="1"/>
    <col min="2403" max="2403" width="11" style="221" customWidth="1"/>
    <col min="2404" max="2404" width="9.25" style="221" bestFit="1" customWidth="1"/>
    <col min="2405" max="2405" width="11.375" style="221" customWidth="1"/>
    <col min="2406" max="2412" width="9.25" style="221" bestFit="1" customWidth="1"/>
    <col min="2413" max="2413" width="10.875" style="221" customWidth="1"/>
    <col min="2414" max="2414" width="10.75" style="221" customWidth="1"/>
    <col min="2415" max="2415" width="10.875" style="221" customWidth="1"/>
    <col min="2416" max="2416" width="9.625" style="221" bestFit="1" customWidth="1"/>
    <col min="2417" max="2417" width="10.25" style="221" customWidth="1"/>
    <col min="2418" max="2422" width="9.625" style="221" bestFit="1" customWidth="1"/>
    <col min="2423" max="2423" width="9.25" style="221" bestFit="1" customWidth="1"/>
    <col min="2424" max="2424" width="11.875" style="221" customWidth="1"/>
    <col min="2425" max="2425" width="10.625" style="221" customWidth="1"/>
    <col min="2426" max="2426" width="9.625" style="221" bestFit="1" customWidth="1"/>
    <col min="2427" max="2427" width="10.125" style="221" customWidth="1"/>
    <col min="2428" max="2428" width="9.625" style="221" bestFit="1" customWidth="1"/>
    <col min="2429" max="2429" width="11.75" style="221" customWidth="1"/>
    <col min="2430" max="2432" width="9.25" style="221" bestFit="1" customWidth="1"/>
    <col min="2433" max="2435" width="9.625" style="221" bestFit="1" customWidth="1"/>
    <col min="2436" max="2437" width="10.75" style="221" customWidth="1"/>
    <col min="2438" max="2438" width="9.625" style="221" bestFit="1" customWidth="1"/>
    <col min="2439" max="2439" width="10.75" style="221" customWidth="1"/>
    <col min="2440" max="2440" width="9.625" style="221" bestFit="1" customWidth="1"/>
    <col min="2441" max="2441" width="11" style="221" customWidth="1"/>
    <col min="2442" max="2447" width="9.625" style="221" bestFit="1" customWidth="1"/>
    <col min="2448" max="2448" width="10.625" style="221" customWidth="1"/>
    <col min="2449" max="2449" width="11.125" style="221" customWidth="1"/>
    <col min="2450" max="2450" width="9.625" style="221" bestFit="1" customWidth="1"/>
    <col min="2451" max="2451" width="10.625" style="221" customWidth="1"/>
    <col min="2452" max="2452" width="9.625" style="221" bestFit="1" customWidth="1"/>
    <col min="2453" max="2453" width="10.625" style="221" customWidth="1"/>
    <col min="2454" max="2462" width="9.625" style="221" bestFit="1" customWidth="1"/>
    <col min="2463" max="2463" width="11" style="221" customWidth="1"/>
    <col min="2464" max="2464" width="10.875" style="221" customWidth="1"/>
    <col min="2465" max="2467" width="9.25" style="221" bestFit="1" customWidth="1"/>
    <col min="2468" max="2468" width="9.625" style="221" bestFit="1" customWidth="1"/>
    <col min="2469" max="2469" width="9.25" style="221" bestFit="1" customWidth="1"/>
    <col min="2470" max="2472" width="9.625" style="221" bestFit="1" customWidth="1"/>
    <col min="2473" max="2473" width="10.25" style="221" customWidth="1"/>
    <col min="2474" max="2474" width="9.625" style="221" bestFit="1" customWidth="1"/>
    <col min="2475" max="2475" width="10.875" style="221" customWidth="1"/>
    <col min="2476" max="2476" width="9.625" style="221" bestFit="1" customWidth="1"/>
    <col min="2477" max="2478" width="9.25" style="221" bestFit="1" customWidth="1"/>
    <col min="2479" max="2486" width="9.625" style="221" bestFit="1" customWidth="1"/>
    <col min="2487" max="2490" width="11.625" style="221" customWidth="1"/>
    <col min="2491" max="2495" width="9.75" style="221" bestFit="1" customWidth="1"/>
    <col min="2496" max="2496" width="12.125" style="221" customWidth="1"/>
    <col min="2497" max="2497" width="11.75" style="221" customWidth="1"/>
    <col min="2498" max="2498" width="10.875" style="221" bestFit="1" customWidth="1"/>
    <col min="2499" max="2499" width="12.125" style="221" customWidth="1"/>
    <col min="2500" max="2500" width="10.875" style="221" bestFit="1" customWidth="1"/>
    <col min="2501" max="2501" width="10.875" style="221" customWidth="1"/>
    <col min="2502" max="2502" width="10" style="221" customWidth="1"/>
    <col min="2503" max="2504" width="10.875" style="221" customWidth="1"/>
    <col min="2505" max="2505" width="9.625" style="221" bestFit="1" customWidth="1"/>
    <col min="2506" max="2507" width="12.125" style="221" bestFit="1" customWidth="1"/>
    <col min="2508" max="2508" width="9.625" style="221" bestFit="1" customWidth="1"/>
    <col min="2509" max="2509" width="12.875" style="221" customWidth="1"/>
    <col min="2510" max="2510" width="9.75" style="221" bestFit="1" customWidth="1"/>
    <col min="2511" max="2511" width="9.625" style="221" bestFit="1" customWidth="1"/>
    <col min="2512" max="2512" width="12.75" style="221" bestFit="1" customWidth="1"/>
    <col min="2513" max="2513" width="10.875" style="221" bestFit="1" customWidth="1"/>
    <col min="2514" max="2514" width="9.625" style="221" bestFit="1" customWidth="1"/>
    <col min="2515" max="2515" width="10.875" style="221" bestFit="1" customWidth="1"/>
    <col min="2516" max="2516" width="10.625" style="221" customWidth="1"/>
    <col min="2517" max="2517" width="10.875" style="221" bestFit="1" customWidth="1"/>
    <col min="2518" max="2518" width="11.25" style="221" customWidth="1"/>
    <col min="2519" max="2519" width="9.125" style="221"/>
    <col min="2520" max="2520" width="10.75" style="221" customWidth="1"/>
    <col min="2521" max="2521" width="11.125" style="221" customWidth="1"/>
    <col min="2522" max="2522" width="9.625" style="221" bestFit="1" customWidth="1"/>
    <col min="2523" max="2524" width="10.125" style="221" customWidth="1"/>
    <col min="2525" max="2525" width="10.875" style="221" bestFit="1" customWidth="1"/>
    <col min="2526" max="2560" width="9.125" style="221"/>
    <col min="2561" max="2561" width="0.125" style="221" customWidth="1"/>
    <col min="2562" max="2562" width="52.375" style="221" customWidth="1"/>
    <col min="2563" max="2563" width="8.125" style="221" customWidth="1"/>
    <col min="2564" max="2564" width="9.875" style="221" customWidth="1"/>
    <col min="2565" max="2565" width="13.75" style="221" customWidth="1"/>
    <col min="2566" max="2566" width="9.25" style="221" bestFit="1" customWidth="1"/>
    <col min="2567" max="2567" width="9.625" style="221" customWidth="1"/>
    <col min="2568" max="2568" width="9" style="221" customWidth="1"/>
    <col min="2569" max="2570" width="9.25" style="221" bestFit="1" customWidth="1"/>
    <col min="2571" max="2571" width="10.375" style="221" customWidth="1"/>
    <col min="2572" max="2572" width="13.875" style="221" customWidth="1"/>
    <col min="2573" max="2573" width="12.375" style="221" customWidth="1"/>
    <col min="2574" max="2574" width="10.625" style="221" customWidth="1"/>
    <col min="2575" max="2575" width="13.25" style="221" customWidth="1"/>
    <col min="2576" max="2576" width="9.25" style="221" bestFit="1" customWidth="1"/>
    <col min="2577" max="2577" width="13" style="221" customWidth="1"/>
    <col min="2578" max="2578" width="8.75" style="221" customWidth="1"/>
    <col min="2579" max="2582" width="9.25" style="221" bestFit="1" customWidth="1"/>
    <col min="2583" max="2583" width="11.75" style="221" customWidth="1"/>
    <col min="2584" max="2584" width="14.125" style="221" customWidth="1"/>
    <col min="2585" max="2585" width="13.75" style="221" customWidth="1"/>
    <col min="2586" max="2586" width="10.875" style="221" customWidth="1"/>
    <col min="2587" max="2587" width="12.375" style="221" customWidth="1"/>
    <col min="2588" max="2588" width="11.875" style="221" customWidth="1"/>
    <col min="2589" max="2589" width="13.125" style="221" customWidth="1"/>
    <col min="2590" max="2594" width="9.25" style="221" bestFit="1" customWidth="1"/>
    <col min="2595" max="2595" width="11.75" style="221" customWidth="1"/>
    <col min="2596" max="2596" width="14.375" style="221" customWidth="1"/>
    <col min="2597" max="2597" width="13.625" style="221" customWidth="1"/>
    <col min="2598" max="2598" width="11" style="221" customWidth="1"/>
    <col min="2599" max="2599" width="13" style="221" customWidth="1"/>
    <col min="2600" max="2600" width="9.25" style="221" bestFit="1" customWidth="1"/>
    <col min="2601" max="2601" width="12.75" style="221" customWidth="1"/>
    <col min="2602" max="2606" width="9.25" style="221" bestFit="1" customWidth="1"/>
    <col min="2607" max="2607" width="10.75" style="221" customWidth="1"/>
    <col min="2608" max="2608" width="14.25" style="221" customWidth="1"/>
    <col min="2609" max="2609" width="13.75" style="221" customWidth="1"/>
    <col min="2610" max="2610" width="12" style="221" customWidth="1"/>
    <col min="2611" max="2611" width="14.75" style="221" customWidth="1"/>
    <col min="2612" max="2612" width="9.25" style="221" bestFit="1" customWidth="1"/>
    <col min="2613" max="2613" width="13.875" style="221" customWidth="1"/>
    <col min="2614" max="2618" width="9.25" style="221" bestFit="1" customWidth="1"/>
    <col min="2619" max="2619" width="11.25" style="221" customWidth="1"/>
    <col min="2620" max="2620" width="14.875" style="221" customWidth="1"/>
    <col min="2621" max="2621" width="14" style="221" customWidth="1"/>
    <col min="2622" max="2622" width="13" style="221" customWidth="1"/>
    <col min="2623" max="2623" width="13.375" style="221" customWidth="1"/>
    <col min="2624" max="2624" width="10.125" style="221" customWidth="1"/>
    <col min="2625" max="2625" width="12.625" style="221" customWidth="1"/>
    <col min="2626" max="2630" width="9.25" style="221" bestFit="1" customWidth="1"/>
    <col min="2631" max="2631" width="9.875" style="221" customWidth="1"/>
    <col min="2632" max="2632" width="13.125" style="221" customWidth="1"/>
    <col min="2633" max="2633" width="12.375" style="221" customWidth="1"/>
    <col min="2634" max="2634" width="11" style="221" customWidth="1"/>
    <col min="2635" max="2635" width="11.625" style="221" customWidth="1"/>
    <col min="2636" max="2636" width="9.25" style="221" bestFit="1" customWidth="1"/>
    <col min="2637" max="2637" width="9.75" style="221" customWidth="1"/>
    <col min="2638" max="2644" width="9.25" style="221" bestFit="1" customWidth="1"/>
    <col min="2645" max="2645" width="11.625" style="221" customWidth="1"/>
    <col min="2646" max="2646" width="10.125" style="221" customWidth="1"/>
    <col min="2647" max="2647" width="13.25" style="221" customWidth="1"/>
    <col min="2648" max="2648" width="11.25" style="221" customWidth="1"/>
    <col min="2649" max="2649" width="13.625" style="221" customWidth="1"/>
    <col min="2650" max="2650" width="12.625" style="221" customWidth="1"/>
    <col min="2651" max="2651" width="11.125" style="221" customWidth="1"/>
    <col min="2652" max="2652" width="14.625" style="221" customWidth="1"/>
    <col min="2653" max="2653" width="15" style="221" customWidth="1"/>
    <col min="2654" max="2655" width="9.25" style="221" bestFit="1" customWidth="1"/>
    <col min="2656" max="2656" width="11.625" style="221" customWidth="1"/>
    <col min="2657" max="2657" width="11" style="221" customWidth="1"/>
    <col min="2658" max="2658" width="10.375" style="221" customWidth="1"/>
    <col min="2659" max="2659" width="11" style="221" customWidth="1"/>
    <col min="2660" max="2660" width="9.25" style="221" bestFit="1" customWidth="1"/>
    <col min="2661" max="2661" width="11.375" style="221" customWidth="1"/>
    <col min="2662" max="2668" width="9.25" style="221" bestFit="1" customWidth="1"/>
    <col min="2669" max="2669" width="10.875" style="221" customWidth="1"/>
    <col min="2670" max="2670" width="10.75" style="221" customWidth="1"/>
    <col min="2671" max="2671" width="10.875" style="221" customWidth="1"/>
    <col min="2672" max="2672" width="9.625" style="221" bestFit="1" customWidth="1"/>
    <col min="2673" max="2673" width="10.25" style="221" customWidth="1"/>
    <col min="2674" max="2678" width="9.625" style="221" bestFit="1" customWidth="1"/>
    <col min="2679" max="2679" width="9.25" style="221" bestFit="1" customWidth="1"/>
    <col min="2680" max="2680" width="11.875" style="221" customWidth="1"/>
    <col min="2681" max="2681" width="10.625" style="221" customWidth="1"/>
    <col min="2682" max="2682" width="9.625" style="221" bestFit="1" customWidth="1"/>
    <col min="2683" max="2683" width="10.125" style="221" customWidth="1"/>
    <col min="2684" max="2684" width="9.625" style="221" bestFit="1" customWidth="1"/>
    <col min="2685" max="2685" width="11.75" style="221" customWidth="1"/>
    <col min="2686" max="2688" width="9.25" style="221" bestFit="1" customWidth="1"/>
    <col min="2689" max="2691" width="9.625" style="221" bestFit="1" customWidth="1"/>
    <col min="2692" max="2693" width="10.75" style="221" customWidth="1"/>
    <col min="2694" max="2694" width="9.625" style="221" bestFit="1" customWidth="1"/>
    <col min="2695" max="2695" width="10.75" style="221" customWidth="1"/>
    <col min="2696" max="2696" width="9.625" style="221" bestFit="1" customWidth="1"/>
    <col min="2697" max="2697" width="11" style="221" customWidth="1"/>
    <col min="2698" max="2703" width="9.625" style="221" bestFit="1" customWidth="1"/>
    <col min="2704" max="2704" width="10.625" style="221" customWidth="1"/>
    <col min="2705" max="2705" width="11.125" style="221" customWidth="1"/>
    <col min="2706" max="2706" width="9.625" style="221" bestFit="1" customWidth="1"/>
    <col min="2707" max="2707" width="10.625" style="221" customWidth="1"/>
    <col min="2708" max="2708" width="9.625" style="221" bestFit="1" customWidth="1"/>
    <col min="2709" max="2709" width="10.625" style="221" customWidth="1"/>
    <col min="2710" max="2718" width="9.625" style="221" bestFit="1" customWidth="1"/>
    <col min="2719" max="2719" width="11" style="221" customWidth="1"/>
    <col min="2720" max="2720" width="10.875" style="221" customWidth="1"/>
    <col min="2721" max="2723" width="9.25" style="221" bestFit="1" customWidth="1"/>
    <col min="2724" max="2724" width="9.625" style="221" bestFit="1" customWidth="1"/>
    <col min="2725" max="2725" width="9.25" style="221" bestFit="1" customWidth="1"/>
    <col min="2726" max="2728" width="9.625" style="221" bestFit="1" customWidth="1"/>
    <col min="2729" max="2729" width="10.25" style="221" customWidth="1"/>
    <col min="2730" max="2730" width="9.625" style="221" bestFit="1" customWidth="1"/>
    <col min="2731" max="2731" width="10.875" style="221" customWidth="1"/>
    <col min="2732" max="2732" width="9.625" style="221" bestFit="1" customWidth="1"/>
    <col min="2733" max="2734" width="9.25" style="221" bestFit="1" customWidth="1"/>
    <col min="2735" max="2742" width="9.625" style="221" bestFit="1" customWidth="1"/>
    <col min="2743" max="2746" width="11.625" style="221" customWidth="1"/>
    <col min="2747" max="2751" width="9.75" style="221" bestFit="1" customWidth="1"/>
    <col min="2752" max="2752" width="12.125" style="221" customWidth="1"/>
    <col min="2753" max="2753" width="11.75" style="221" customWidth="1"/>
    <col min="2754" max="2754" width="10.875" style="221" bestFit="1" customWidth="1"/>
    <col min="2755" max="2755" width="12.125" style="221" customWidth="1"/>
    <col min="2756" max="2756" width="10.875" style="221" bestFit="1" customWidth="1"/>
    <col min="2757" max="2757" width="10.875" style="221" customWidth="1"/>
    <col min="2758" max="2758" width="10" style="221" customWidth="1"/>
    <col min="2759" max="2760" width="10.875" style="221" customWidth="1"/>
    <col min="2761" max="2761" width="9.625" style="221" bestFit="1" customWidth="1"/>
    <col min="2762" max="2763" width="12.125" style="221" bestFit="1" customWidth="1"/>
    <col min="2764" max="2764" width="9.625" style="221" bestFit="1" customWidth="1"/>
    <col min="2765" max="2765" width="12.875" style="221" customWidth="1"/>
    <col min="2766" max="2766" width="9.75" style="221" bestFit="1" customWidth="1"/>
    <col min="2767" max="2767" width="9.625" style="221" bestFit="1" customWidth="1"/>
    <col min="2768" max="2768" width="12.75" style="221" bestFit="1" customWidth="1"/>
    <col min="2769" max="2769" width="10.875" style="221" bestFit="1" customWidth="1"/>
    <col min="2770" max="2770" width="9.625" style="221" bestFit="1" customWidth="1"/>
    <col min="2771" max="2771" width="10.875" style="221" bestFit="1" customWidth="1"/>
    <col min="2772" max="2772" width="10.625" style="221" customWidth="1"/>
    <col min="2773" max="2773" width="10.875" style="221" bestFit="1" customWidth="1"/>
    <col min="2774" max="2774" width="11.25" style="221" customWidth="1"/>
    <col min="2775" max="2775" width="9.125" style="221"/>
    <col min="2776" max="2776" width="10.75" style="221" customWidth="1"/>
    <col min="2777" max="2777" width="11.125" style="221" customWidth="1"/>
    <col min="2778" max="2778" width="9.625" style="221" bestFit="1" customWidth="1"/>
    <col min="2779" max="2780" width="10.125" style="221" customWidth="1"/>
    <col min="2781" max="2781" width="10.875" style="221" bestFit="1" customWidth="1"/>
    <col min="2782" max="2816" width="9.125" style="221"/>
    <col min="2817" max="2817" width="0.125" style="221" customWidth="1"/>
    <col min="2818" max="2818" width="52.375" style="221" customWidth="1"/>
    <col min="2819" max="2819" width="8.125" style="221" customWidth="1"/>
    <col min="2820" max="2820" width="9.875" style="221" customWidth="1"/>
    <col min="2821" max="2821" width="13.75" style="221" customWidth="1"/>
    <col min="2822" max="2822" width="9.25" style="221" bestFit="1" customWidth="1"/>
    <col min="2823" max="2823" width="9.625" style="221" customWidth="1"/>
    <col min="2824" max="2824" width="9" style="221" customWidth="1"/>
    <col min="2825" max="2826" width="9.25" style="221" bestFit="1" customWidth="1"/>
    <col min="2827" max="2827" width="10.375" style="221" customWidth="1"/>
    <col min="2828" max="2828" width="13.875" style="221" customWidth="1"/>
    <col min="2829" max="2829" width="12.375" style="221" customWidth="1"/>
    <col min="2830" max="2830" width="10.625" style="221" customWidth="1"/>
    <col min="2831" max="2831" width="13.25" style="221" customWidth="1"/>
    <col min="2832" max="2832" width="9.25" style="221" bestFit="1" customWidth="1"/>
    <col min="2833" max="2833" width="13" style="221" customWidth="1"/>
    <col min="2834" max="2834" width="8.75" style="221" customWidth="1"/>
    <col min="2835" max="2838" width="9.25" style="221" bestFit="1" customWidth="1"/>
    <col min="2839" max="2839" width="11.75" style="221" customWidth="1"/>
    <col min="2840" max="2840" width="14.125" style="221" customWidth="1"/>
    <col min="2841" max="2841" width="13.75" style="221" customWidth="1"/>
    <col min="2842" max="2842" width="10.875" style="221" customWidth="1"/>
    <col min="2843" max="2843" width="12.375" style="221" customWidth="1"/>
    <col min="2844" max="2844" width="11.875" style="221" customWidth="1"/>
    <col min="2845" max="2845" width="13.125" style="221" customWidth="1"/>
    <col min="2846" max="2850" width="9.25" style="221" bestFit="1" customWidth="1"/>
    <col min="2851" max="2851" width="11.75" style="221" customWidth="1"/>
    <col min="2852" max="2852" width="14.375" style="221" customWidth="1"/>
    <col min="2853" max="2853" width="13.625" style="221" customWidth="1"/>
    <col min="2854" max="2854" width="11" style="221" customWidth="1"/>
    <col min="2855" max="2855" width="13" style="221" customWidth="1"/>
    <col min="2856" max="2856" width="9.25" style="221" bestFit="1" customWidth="1"/>
    <col min="2857" max="2857" width="12.75" style="221" customWidth="1"/>
    <col min="2858" max="2862" width="9.25" style="221" bestFit="1" customWidth="1"/>
    <col min="2863" max="2863" width="10.75" style="221" customWidth="1"/>
    <col min="2864" max="2864" width="14.25" style="221" customWidth="1"/>
    <col min="2865" max="2865" width="13.75" style="221" customWidth="1"/>
    <col min="2866" max="2866" width="12" style="221" customWidth="1"/>
    <col min="2867" max="2867" width="14.75" style="221" customWidth="1"/>
    <col min="2868" max="2868" width="9.25" style="221" bestFit="1" customWidth="1"/>
    <col min="2869" max="2869" width="13.875" style="221" customWidth="1"/>
    <col min="2870" max="2874" width="9.25" style="221" bestFit="1" customWidth="1"/>
    <col min="2875" max="2875" width="11.25" style="221" customWidth="1"/>
    <col min="2876" max="2876" width="14.875" style="221" customWidth="1"/>
    <col min="2877" max="2877" width="14" style="221" customWidth="1"/>
    <col min="2878" max="2878" width="13" style="221" customWidth="1"/>
    <col min="2879" max="2879" width="13.375" style="221" customWidth="1"/>
    <col min="2880" max="2880" width="10.125" style="221" customWidth="1"/>
    <col min="2881" max="2881" width="12.625" style="221" customWidth="1"/>
    <col min="2882" max="2886" width="9.25" style="221" bestFit="1" customWidth="1"/>
    <col min="2887" max="2887" width="9.875" style="221" customWidth="1"/>
    <col min="2888" max="2888" width="13.125" style="221" customWidth="1"/>
    <col min="2889" max="2889" width="12.375" style="221" customWidth="1"/>
    <col min="2890" max="2890" width="11" style="221" customWidth="1"/>
    <col min="2891" max="2891" width="11.625" style="221" customWidth="1"/>
    <col min="2892" max="2892" width="9.25" style="221" bestFit="1" customWidth="1"/>
    <col min="2893" max="2893" width="9.75" style="221" customWidth="1"/>
    <col min="2894" max="2900" width="9.25" style="221" bestFit="1" customWidth="1"/>
    <col min="2901" max="2901" width="11.625" style="221" customWidth="1"/>
    <col min="2902" max="2902" width="10.125" style="221" customWidth="1"/>
    <col min="2903" max="2903" width="13.25" style="221" customWidth="1"/>
    <col min="2904" max="2904" width="11.25" style="221" customWidth="1"/>
    <col min="2905" max="2905" width="13.625" style="221" customWidth="1"/>
    <col min="2906" max="2906" width="12.625" style="221" customWidth="1"/>
    <col min="2907" max="2907" width="11.125" style="221" customWidth="1"/>
    <col min="2908" max="2908" width="14.625" style="221" customWidth="1"/>
    <col min="2909" max="2909" width="15" style="221" customWidth="1"/>
    <col min="2910" max="2911" width="9.25" style="221" bestFit="1" customWidth="1"/>
    <col min="2912" max="2912" width="11.625" style="221" customWidth="1"/>
    <col min="2913" max="2913" width="11" style="221" customWidth="1"/>
    <col min="2914" max="2914" width="10.375" style="221" customWidth="1"/>
    <col min="2915" max="2915" width="11" style="221" customWidth="1"/>
    <col min="2916" max="2916" width="9.25" style="221" bestFit="1" customWidth="1"/>
    <col min="2917" max="2917" width="11.375" style="221" customWidth="1"/>
    <col min="2918" max="2924" width="9.25" style="221" bestFit="1" customWidth="1"/>
    <col min="2925" max="2925" width="10.875" style="221" customWidth="1"/>
    <col min="2926" max="2926" width="10.75" style="221" customWidth="1"/>
    <col min="2927" max="2927" width="10.875" style="221" customWidth="1"/>
    <col min="2928" max="2928" width="9.625" style="221" bestFit="1" customWidth="1"/>
    <col min="2929" max="2929" width="10.25" style="221" customWidth="1"/>
    <col min="2930" max="2934" width="9.625" style="221" bestFit="1" customWidth="1"/>
    <col min="2935" max="2935" width="9.25" style="221" bestFit="1" customWidth="1"/>
    <col min="2936" max="2936" width="11.875" style="221" customWidth="1"/>
    <col min="2937" max="2937" width="10.625" style="221" customWidth="1"/>
    <col min="2938" max="2938" width="9.625" style="221" bestFit="1" customWidth="1"/>
    <col min="2939" max="2939" width="10.125" style="221" customWidth="1"/>
    <col min="2940" max="2940" width="9.625" style="221" bestFit="1" customWidth="1"/>
    <col min="2941" max="2941" width="11.75" style="221" customWidth="1"/>
    <col min="2942" max="2944" width="9.25" style="221" bestFit="1" customWidth="1"/>
    <col min="2945" max="2947" width="9.625" style="221" bestFit="1" customWidth="1"/>
    <col min="2948" max="2949" width="10.75" style="221" customWidth="1"/>
    <col min="2950" max="2950" width="9.625" style="221" bestFit="1" customWidth="1"/>
    <col min="2951" max="2951" width="10.75" style="221" customWidth="1"/>
    <col min="2952" max="2952" width="9.625" style="221" bestFit="1" customWidth="1"/>
    <col min="2953" max="2953" width="11" style="221" customWidth="1"/>
    <col min="2954" max="2959" width="9.625" style="221" bestFit="1" customWidth="1"/>
    <col min="2960" max="2960" width="10.625" style="221" customWidth="1"/>
    <col min="2961" max="2961" width="11.125" style="221" customWidth="1"/>
    <col min="2962" max="2962" width="9.625" style="221" bestFit="1" customWidth="1"/>
    <col min="2963" max="2963" width="10.625" style="221" customWidth="1"/>
    <col min="2964" max="2964" width="9.625" style="221" bestFit="1" customWidth="1"/>
    <col min="2965" max="2965" width="10.625" style="221" customWidth="1"/>
    <col min="2966" max="2974" width="9.625" style="221" bestFit="1" customWidth="1"/>
    <col min="2975" max="2975" width="11" style="221" customWidth="1"/>
    <col min="2976" max="2976" width="10.875" style="221" customWidth="1"/>
    <col min="2977" max="2979" width="9.25" style="221" bestFit="1" customWidth="1"/>
    <col min="2980" max="2980" width="9.625" style="221" bestFit="1" customWidth="1"/>
    <col min="2981" max="2981" width="9.25" style="221" bestFit="1" customWidth="1"/>
    <col min="2982" max="2984" width="9.625" style="221" bestFit="1" customWidth="1"/>
    <col min="2985" max="2985" width="10.25" style="221" customWidth="1"/>
    <col min="2986" max="2986" width="9.625" style="221" bestFit="1" customWidth="1"/>
    <col min="2987" max="2987" width="10.875" style="221" customWidth="1"/>
    <col min="2988" max="2988" width="9.625" style="221" bestFit="1" customWidth="1"/>
    <col min="2989" max="2990" width="9.25" style="221" bestFit="1" customWidth="1"/>
    <col min="2991" max="2998" width="9.625" style="221" bestFit="1" customWidth="1"/>
    <col min="2999" max="3002" width="11.625" style="221" customWidth="1"/>
    <col min="3003" max="3007" width="9.75" style="221" bestFit="1" customWidth="1"/>
    <col min="3008" max="3008" width="12.125" style="221" customWidth="1"/>
    <col min="3009" max="3009" width="11.75" style="221" customWidth="1"/>
    <col min="3010" max="3010" width="10.875" style="221" bestFit="1" customWidth="1"/>
    <col min="3011" max="3011" width="12.125" style="221" customWidth="1"/>
    <col min="3012" max="3012" width="10.875" style="221" bestFit="1" customWidth="1"/>
    <col min="3013" max="3013" width="10.875" style="221" customWidth="1"/>
    <col min="3014" max="3014" width="10" style="221" customWidth="1"/>
    <col min="3015" max="3016" width="10.875" style="221" customWidth="1"/>
    <col min="3017" max="3017" width="9.625" style="221" bestFit="1" customWidth="1"/>
    <col min="3018" max="3019" width="12.125" style="221" bestFit="1" customWidth="1"/>
    <col min="3020" max="3020" width="9.625" style="221" bestFit="1" customWidth="1"/>
    <col min="3021" max="3021" width="12.875" style="221" customWidth="1"/>
    <col min="3022" max="3022" width="9.75" style="221" bestFit="1" customWidth="1"/>
    <col min="3023" max="3023" width="9.625" style="221" bestFit="1" customWidth="1"/>
    <col min="3024" max="3024" width="12.75" style="221" bestFit="1" customWidth="1"/>
    <col min="3025" max="3025" width="10.875" style="221" bestFit="1" customWidth="1"/>
    <col min="3026" max="3026" width="9.625" style="221" bestFit="1" customWidth="1"/>
    <col min="3027" max="3027" width="10.875" style="221" bestFit="1" customWidth="1"/>
    <col min="3028" max="3028" width="10.625" style="221" customWidth="1"/>
    <col min="3029" max="3029" width="10.875" style="221" bestFit="1" customWidth="1"/>
    <col min="3030" max="3030" width="11.25" style="221" customWidth="1"/>
    <col min="3031" max="3031" width="9.125" style="221"/>
    <col min="3032" max="3032" width="10.75" style="221" customWidth="1"/>
    <col min="3033" max="3033" width="11.125" style="221" customWidth="1"/>
    <col min="3034" max="3034" width="9.625" style="221" bestFit="1" customWidth="1"/>
    <col min="3035" max="3036" width="10.125" style="221" customWidth="1"/>
    <col min="3037" max="3037" width="10.875" style="221" bestFit="1" customWidth="1"/>
    <col min="3038" max="3072" width="9.125" style="221"/>
    <col min="3073" max="3073" width="0.125" style="221" customWidth="1"/>
    <col min="3074" max="3074" width="52.375" style="221" customWidth="1"/>
    <col min="3075" max="3075" width="8.125" style="221" customWidth="1"/>
    <col min="3076" max="3076" width="9.875" style="221" customWidth="1"/>
    <col min="3077" max="3077" width="13.75" style="221" customWidth="1"/>
    <col min="3078" max="3078" width="9.25" style="221" bestFit="1" customWidth="1"/>
    <col min="3079" max="3079" width="9.625" style="221" customWidth="1"/>
    <col min="3080" max="3080" width="9" style="221" customWidth="1"/>
    <col min="3081" max="3082" width="9.25" style="221" bestFit="1" customWidth="1"/>
    <col min="3083" max="3083" width="10.375" style="221" customWidth="1"/>
    <col min="3084" max="3084" width="13.875" style="221" customWidth="1"/>
    <col min="3085" max="3085" width="12.375" style="221" customWidth="1"/>
    <col min="3086" max="3086" width="10.625" style="221" customWidth="1"/>
    <col min="3087" max="3087" width="13.25" style="221" customWidth="1"/>
    <col min="3088" max="3088" width="9.25" style="221" bestFit="1" customWidth="1"/>
    <col min="3089" max="3089" width="13" style="221" customWidth="1"/>
    <col min="3090" max="3090" width="8.75" style="221" customWidth="1"/>
    <col min="3091" max="3094" width="9.25" style="221" bestFit="1" customWidth="1"/>
    <col min="3095" max="3095" width="11.75" style="221" customWidth="1"/>
    <col min="3096" max="3096" width="14.125" style="221" customWidth="1"/>
    <col min="3097" max="3097" width="13.75" style="221" customWidth="1"/>
    <col min="3098" max="3098" width="10.875" style="221" customWidth="1"/>
    <col min="3099" max="3099" width="12.375" style="221" customWidth="1"/>
    <col min="3100" max="3100" width="11.875" style="221" customWidth="1"/>
    <col min="3101" max="3101" width="13.125" style="221" customWidth="1"/>
    <col min="3102" max="3106" width="9.25" style="221" bestFit="1" customWidth="1"/>
    <col min="3107" max="3107" width="11.75" style="221" customWidth="1"/>
    <col min="3108" max="3108" width="14.375" style="221" customWidth="1"/>
    <col min="3109" max="3109" width="13.625" style="221" customWidth="1"/>
    <col min="3110" max="3110" width="11" style="221" customWidth="1"/>
    <col min="3111" max="3111" width="13" style="221" customWidth="1"/>
    <col min="3112" max="3112" width="9.25" style="221" bestFit="1" customWidth="1"/>
    <col min="3113" max="3113" width="12.75" style="221" customWidth="1"/>
    <col min="3114" max="3118" width="9.25" style="221" bestFit="1" customWidth="1"/>
    <col min="3119" max="3119" width="10.75" style="221" customWidth="1"/>
    <col min="3120" max="3120" width="14.25" style="221" customWidth="1"/>
    <col min="3121" max="3121" width="13.75" style="221" customWidth="1"/>
    <col min="3122" max="3122" width="12" style="221" customWidth="1"/>
    <col min="3123" max="3123" width="14.75" style="221" customWidth="1"/>
    <col min="3124" max="3124" width="9.25" style="221" bestFit="1" customWidth="1"/>
    <col min="3125" max="3125" width="13.875" style="221" customWidth="1"/>
    <col min="3126" max="3130" width="9.25" style="221" bestFit="1" customWidth="1"/>
    <col min="3131" max="3131" width="11.25" style="221" customWidth="1"/>
    <col min="3132" max="3132" width="14.875" style="221" customWidth="1"/>
    <col min="3133" max="3133" width="14" style="221" customWidth="1"/>
    <col min="3134" max="3134" width="13" style="221" customWidth="1"/>
    <col min="3135" max="3135" width="13.375" style="221" customWidth="1"/>
    <col min="3136" max="3136" width="10.125" style="221" customWidth="1"/>
    <col min="3137" max="3137" width="12.625" style="221" customWidth="1"/>
    <col min="3138" max="3142" width="9.25" style="221" bestFit="1" customWidth="1"/>
    <col min="3143" max="3143" width="9.875" style="221" customWidth="1"/>
    <col min="3144" max="3144" width="13.125" style="221" customWidth="1"/>
    <col min="3145" max="3145" width="12.375" style="221" customWidth="1"/>
    <col min="3146" max="3146" width="11" style="221" customWidth="1"/>
    <col min="3147" max="3147" width="11.625" style="221" customWidth="1"/>
    <col min="3148" max="3148" width="9.25" style="221" bestFit="1" customWidth="1"/>
    <col min="3149" max="3149" width="9.75" style="221" customWidth="1"/>
    <col min="3150" max="3156" width="9.25" style="221" bestFit="1" customWidth="1"/>
    <col min="3157" max="3157" width="11.625" style="221" customWidth="1"/>
    <col min="3158" max="3158" width="10.125" style="221" customWidth="1"/>
    <col min="3159" max="3159" width="13.25" style="221" customWidth="1"/>
    <col min="3160" max="3160" width="11.25" style="221" customWidth="1"/>
    <col min="3161" max="3161" width="13.625" style="221" customWidth="1"/>
    <col min="3162" max="3162" width="12.625" style="221" customWidth="1"/>
    <col min="3163" max="3163" width="11.125" style="221" customWidth="1"/>
    <col min="3164" max="3164" width="14.625" style="221" customWidth="1"/>
    <col min="3165" max="3165" width="15" style="221" customWidth="1"/>
    <col min="3166" max="3167" width="9.25" style="221" bestFit="1" customWidth="1"/>
    <col min="3168" max="3168" width="11.625" style="221" customWidth="1"/>
    <col min="3169" max="3169" width="11" style="221" customWidth="1"/>
    <col min="3170" max="3170" width="10.375" style="221" customWidth="1"/>
    <col min="3171" max="3171" width="11" style="221" customWidth="1"/>
    <col min="3172" max="3172" width="9.25" style="221" bestFit="1" customWidth="1"/>
    <col min="3173" max="3173" width="11.375" style="221" customWidth="1"/>
    <col min="3174" max="3180" width="9.25" style="221" bestFit="1" customWidth="1"/>
    <col min="3181" max="3181" width="10.875" style="221" customWidth="1"/>
    <col min="3182" max="3182" width="10.75" style="221" customWidth="1"/>
    <col min="3183" max="3183" width="10.875" style="221" customWidth="1"/>
    <col min="3184" max="3184" width="9.625" style="221" bestFit="1" customWidth="1"/>
    <col min="3185" max="3185" width="10.25" style="221" customWidth="1"/>
    <col min="3186" max="3190" width="9.625" style="221" bestFit="1" customWidth="1"/>
    <col min="3191" max="3191" width="9.25" style="221" bestFit="1" customWidth="1"/>
    <col min="3192" max="3192" width="11.875" style="221" customWidth="1"/>
    <col min="3193" max="3193" width="10.625" style="221" customWidth="1"/>
    <col min="3194" max="3194" width="9.625" style="221" bestFit="1" customWidth="1"/>
    <col min="3195" max="3195" width="10.125" style="221" customWidth="1"/>
    <col min="3196" max="3196" width="9.625" style="221" bestFit="1" customWidth="1"/>
    <col min="3197" max="3197" width="11.75" style="221" customWidth="1"/>
    <col min="3198" max="3200" width="9.25" style="221" bestFit="1" customWidth="1"/>
    <col min="3201" max="3203" width="9.625" style="221" bestFit="1" customWidth="1"/>
    <col min="3204" max="3205" width="10.75" style="221" customWidth="1"/>
    <col min="3206" max="3206" width="9.625" style="221" bestFit="1" customWidth="1"/>
    <col min="3207" max="3207" width="10.75" style="221" customWidth="1"/>
    <col min="3208" max="3208" width="9.625" style="221" bestFit="1" customWidth="1"/>
    <col min="3209" max="3209" width="11" style="221" customWidth="1"/>
    <col min="3210" max="3215" width="9.625" style="221" bestFit="1" customWidth="1"/>
    <col min="3216" max="3216" width="10.625" style="221" customWidth="1"/>
    <col min="3217" max="3217" width="11.125" style="221" customWidth="1"/>
    <col min="3218" max="3218" width="9.625" style="221" bestFit="1" customWidth="1"/>
    <col min="3219" max="3219" width="10.625" style="221" customWidth="1"/>
    <col min="3220" max="3220" width="9.625" style="221" bestFit="1" customWidth="1"/>
    <col min="3221" max="3221" width="10.625" style="221" customWidth="1"/>
    <col min="3222" max="3230" width="9.625" style="221" bestFit="1" customWidth="1"/>
    <col min="3231" max="3231" width="11" style="221" customWidth="1"/>
    <col min="3232" max="3232" width="10.875" style="221" customWidth="1"/>
    <col min="3233" max="3235" width="9.25" style="221" bestFit="1" customWidth="1"/>
    <col min="3236" max="3236" width="9.625" style="221" bestFit="1" customWidth="1"/>
    <col min="3237" max="3237" width="9.25" style="221" bestFit="1" customWidth="1"/>
    <col min="3238" max="3240" width="9.625" style="221" bestFit="1" customWidth="1"/>
    <col min="3241" max="3241" width="10.25" style="221" customWidth="1"/>
    <col min="3242" max="3242" width="9.625" style="221" bestFit="1" customWidth="1"/>
    <col min="3243" max="3243" width="10.875" style="221" customWidth="1"/>
    <col min="3244" max="3244" width="9.625" style="221" bestFit="1" customWidth="1"/>
    <col min="3245" max="3246" width="9.25" style="221" bestFit="1" customWidth="1"/>
    <col min="3247" max="3254" width="9.625" style="221" bestFit="1" customWidth="1"/>
    <col min="3255" max="3258" width="11.625" style="221" customWidth="1"/>
    <col min="3259" max="3263" width="9.75" style="221" bestFit="1" customWidth="1"/>
    <col min="3264" max="3264" width="12.125" style="221" customWidth="1"/>
    <col min="3265" max="3265" width="11.75" style="221" customWidth="1"/>
    <col min="3266" max="3266" width="10.875" style="221" bestFit="1" customWidth="1"/>
    <col min="3267" max="3267" width="12.125" style="221" customWidth="1"/>
    <col min="3268" max="3268" width="10.875" style="221" bestFit="1" customWidth="1"/>
    <col min="3269" max="3269" width="10.875" style="221" customWidth="1"/>
    <col min="3270" max="3270" width="10" style="221" customWidth="1"/>
    <col min="3271" max="3272" width="10.875" style="221" customWidth="1"/>
    <col min="3273" max="3273" width="9.625" style="221" bestFit="1" customWidth="1"/>
    <col min="3274" max="3275" width="12.125" style="221" bestFit="1" customWidth="1"/>
    <col min="3276" max="3276" width="9.625" style="221" bestFit="1" customWidth="1"/>
    <col min="3277" max="3277" width="12.875" style="221" customWidth="1"/>
    <col min="3278" max="3278" width="9.75" style="221" bestFit="1" customWidth="1"/>
    <col min="3279" max="3279" width="9.625" style="221" bestFit="1" customWidth="1"/>
    <col min="3280" max="3280" width="12.75" style="221" bestFit="1" customWidth="1"/>
    <col min="3281" max="3281" width="10.875" style="221" bestFit="1" customWidth="1"/>
    <col min="3282" max="3282" width="9.625" style="221" bestFit="1" customWidth="1"/>
    <col min="3283" max="3283" width="10.875" style="221" bestFit="1" customWidth="1"/>
    <col min="3284" max="3284" width="10.625" style="221" customWidth="1"/>
    <col min="3285" max="3285" width="10.875" style="221" bestFit="1" customWidth="1"/>
    <col min="3286" max="3286" width="11.25" style="221" customWidth="1"/>
    <col min="3287" max="3287" width="9.125" style="221"/>
    <col min="3288" max="3288" width="10.75" style="221" customWidth="1"/>
    <col min="3289" max="3289" width="11.125" style="221" customWidth="1"/>
    <col min="3290" max="3290" width="9.625" style="221" bestFit="1" customWidth="1"/>
    <col min="3291" max="3292" width="10.125" style="221" customWidth="1"/>
    <col min="3293" max="3293" width="10.875" style="221" bestFit="1" customWidth="1"/>
    <col min="3294" max="3328" width="9.125" style="221"/>
    <col min="3329" max="3329" width="0.125" style="221" customWidth="1"/>
    <col min="3330" max="3330" width="52.375" style="221" customWidth="1"/>
    <col min="3331" max="3331" width="8.125" style="221" customWidth="1"/>
    <col min="3332" max="3332" width="9.875" style="221" customWidth="1"/>
    <col min="3333" max="3333" width="13.75" style="221" customWidth="1"/>
    <col min="3334" max="3334" width="9.25" style="221" bestFit="1" customWidth="1"/>
    <col min="3335" max="3335" width="9.625" style="221" customWidth="1"/>
    <col min="3336" max="3336" width="9" style="221" customWidth="1"/>
    <col min="3337" max="3338" width="9.25" style="221" bestFit="1" customWidth="1"/>
    <col min="3339" max="3339" width="10.375" style="221" customWidth="1"/>
    <col min="3340" max="3340" width="13.875" style="221" customWidth="1"/>
    <col min="3341" max="3341" width="12.375" style="221" customWidth="1"/>
    <col min="3342" max="3342" width="10.625" style="221" customWidth="1"/>
    <col min="3343" max="3343" width="13.25" style="221" customWidth="1"/>
    <col min="3344" max="3344" width="9.25" style="221" bestFit="1" customWidth="1"/>
    <col min="3345" max="3345" width="13" style="221" customWidth="1"/>
    <col min="3346" max="3346" width="8.75" style="221" customWidth="1"/>
    <col min="3347" max="3350" width="9.25" style="221" bestFit="1" customWidth="1"/>
    <col min="3351" max="3351" width="11.75" style="221" customWidth="1"/>
    <col min="3352" max="3352" width="14.125" style="221" customWidth="1"/>
    <col min="3353" max="3353" width="13.75" style="221" customWidth="1"/>
    <col min="3354" max="3354" width="10.875" style="221" customWidth="1"/>
    <col min="3355" max="3355" width="12.375" style="221" customWidth="1"/>
    <col min="3356" max="3356" width="11.875" style="221" customWidth="1"/>
    <col min="3357" max="3357" width="13.125" style="221" customWidth="1"/>
    <col min="3358" max="3362" width="9.25" style="221" bestFit="1" customWidth="1"/>
    <col min="3363" max="3363" width="11.75" style="221" customWidth="1"/>
    <col min="3364" max="3364" width="14.375" style="221" customWidth="1"/>
    <col min="3365" max="3365" width="13.625" style="221" customWidth="1"/>
    <col min="3366" max="3366" width="11" style="221" customWidth="1"/>
    <col min="3367" max="3367" width="13" style="221" customWidth="1"/>
    <col min="3368" max="3368" width="9.25" style="221" bestFit="1" customWidth="1"/>
    <col min="3369" max="3369" width="12.75" style="221" customWidth="1"/>
    <col min="3370" max="3374" width="9.25" style="221" bestFit="1" customWidth="1"/>
    <col min="3375" max="3375" width="10.75" style="221" customWidth="1"/>
    <col min="3376" max="3376" width="14.25" style="221" customWidth="1"/>
    <col min="3377" max="3377" width="13.75" style="221" customWidth="1"/>
    <col min="3378" max="3378" width="12" style="221" customWidth="1"/>
    <col min="3379" max="3379" width="14.75" style="221" customWidth="1"/>
    <col min="3380" max="3380" width="9.25" style="221" bestFit="1" customWidth="1"/>
    <col min="3381" max="3381" width="13.875" style="221" customWidth="1"/>
    <col min="3382" max="3386" width="9.25" style="221" bestFit="1" customWidth="1"/>
    <col min="3387" max="3387" width="11.25" style="221" customWidth="1"/>
    <col min="3388" max="3388" width="14.875" style="221" customWidth="1"/>
    <col min="3389" max="3389" width="14" style="221" customWidth="1"/>
    <col min="3390" max="3390" width="13" style="221" customWidth="1"/>
    <col min="3391" max="3391" width="13.375" style="221" customWidth="1"/>
    <col min="3392" max="3392" width="10.125" style="221" customWidth="1"/>
    <col min="3393" max="3393" width="12.625" style="221" customWidth="1"/>
    <col min="3394" max="3398" width="9.25" style="221" bestFit="1" customWidth="1"/>
    <col min="3399" max="3399" width="9.875" style="221" customWidth="1"/>
    <col min="3400" max="3400" width="13.125" style="221" customWidth="1"/>
    <col min="3401" max="3401" width="12.375" style="221" customWidth="1"/>
    <col min="3402" max="3402" width="11" style="221" customWidth="1"/>
    <col min="3403" max="3403" width="11.625" style="221" customWidth="1"/>
    <col min="3404" max="3404" width="9.25" style="221" bestFit="1" customWidth="1"/>
    <col min="3405" max="3405" width="9.75" style="221" customWidth="1"/>
    <col min="3406" max="3412" width="9.25" style="221" bestFit="1" customWidth="1"/>
    <col min="3413" max="3413" width="11.625" style="221" customWidth="1"/>
    <col min="3414" max="3414" width="10.125" style="221" customWidth="1"/>
    <col min="3415" max="3415" width="13.25" style="221" customWidth="1"/>
    <col min="3416" max="3416" width="11.25" style="221" customWidth="1"/>
    <col min="3417" max="3417" width="13.625" style="221" customWidth="1"/>
    <col min="3418" max="3418" width="12.625" style="221" customWidth="1"/>
    <col min="3419" max="3419" width="11.125" style="221" customWidth="1"/>
    <col min="3420" max="3420" width="14.625" style="221" customWidth="1"/>
    <col min="3421" max="3421" width="15" style="221" customWidth="1"/>
    <col min="3422" max="3423" width="9.25" style="221" bestFit="1" customWidth="1"/>
    <col min="3424" max="3424" width="11.625" style="221" customWidth="1"/>
    <col min="3425" max="3425" width="11" style="221" customWidth="1"/>
    <col min="3426" max="3426" width="10.375" style="221" customWidth="1"/>
    <col min="3427" max="3427" width="11" style="221" customWidth="1"/>
    <col min="3428" max="3428" width="9.25" style="221" bestFit="1" customWidth="1"/>
    <col min="3429" max="3429" width="11.375" style="221" customWidth="1"/>
    <col min="3430" max="3436" width="9.25" style="221" bestFit="1" customWidth="1"/>
    <col min="3437" max="3437" width="10.875" style="221" customWidth="1"/>
    <col min="3438" max="3438" width="10.75" style="221" customWidth="1"/>
    <col min="3439" max="3439" width="10.875" style="221" customWidth="1"/>
    <col min="3440" max="3440" width="9.625" style="221" bestFit="1" customWidth="1"/>
    <col min="3441" max="3441" width="10.25" style="221" customWidth="1"/>
    <col min="3442" max="3446" width="9.625" style="221" bestFit="1" customWidth="1"/>
    <col min="3447" max="3447" width="9.25" style="221" bestFit="1" customWidth="1"/>
    <col min="3448" max="3448" width="11.875" style="221" customWidth="1"/>
    <col min="3449" max="3449" width="10.625" style="221" customWidth="1"/>
    <col min="3450" max="3450" width="9.625" style="221" bestFit="1" customWidth="1"/>
    <col min="3451" max="3451" width="10.125" style="221" customWidth="1"/>
    <col min="3452" max="3452" width="9.625" style="221" bestFit="1" customWidth="1"/>
    <col min="3453" max="3453" width="11.75" style="221" customWidth="1"/>
    <col min="3454" max="3456" width="9.25" style="221" bestFit="1" customWidth="1"/>
    <col min="3457" max="3459" width="9.625" style="221" bestFit="1" customWidth="1"/>
    <col min="3460" max="3461" width="10.75" style="221" customWidth="1"/>
    <col min="3462" max="3462" width="9.625" style="221" bestFit="1" customWidth="1"/>
    <col min="3463" max="3463" width="10.75" style="221" customWidth="1"/>
    <col min="3464" max="3464" width="9.625" style="221" bestFit="1" customWidth="1"/>
    <col min="3465" max="3465" width="11" style="221" customWidth="1"/>
    <col min="3466" max="3471" width="9.625" style="221" bestFit="1" customWidth="1"/>
    <col min="3472" max="3472" width="10.625" style="221" customWidth="1"/>
    <col min="3473" max="3473" width="11.125" style="221" customWidth="1"/>
    <col min="3474" max="3474" width="9.625" style="221" bestFit="1" customWidth="1"/>
    <col min="3475" max="3475" width="10.625" style="221" customWidth="1"/>
    <col min="3476" max="3476" width="9.625" style="221" bestFit="1" customWidth="1"/>
    <col min="3477" max="3477" width="10.625" style="221" customWidth="1"/>
    <col min="3478" max="3486" width="9.625" style="221" bestFit="1" customWidth="1"/>
    <col min="3487" max="3487" width="11" style="221" customWidth="1"/>
    <col min="3488" max="3488" width="10.875" style="221" customWidth="1"/>
    <col min="3489" max="3491" width="9.25" style="221" bestFit="1" customWidth="1"/>
    <col min="3492" max="3492" width="9.625" style="221" bestFit="1" customWidth="1"/>
    <col min="3493" max="3493" width="9.25" style="221" bestFit="1" customWidth="1"/>
    <col min="3494" max="3496" width="9.625" style="221" bestFit="1" customWidth="1"/>
    <col min="3497" max="3497" width="10.25" style="221" customWidth="1"/>
    <col min="3498" max="3498" width="9.625" style="221" bestFit="1" customWidth="1"/>
    <col min="3499" max="3499" width="10.875" style="221" customWidth="1"/>
    <col min="3500" max="3500" width="9.625" style="221" bestFit="1" customWidth="1"/>
    <col min="3501" max="3502" width="9.25" style="221" bestFit="1" customWidth="1"/>
    <col min="3503" max="3510" width="9.625" style="221" bestFit="1" customWidth="1"/>
    <col min="3511" max="3514" width="11.625" style="221" customWidth="1"/>
    <col min="3515" max="3519" width="9.75" style="221" bestFit="1" customWidth="1"/>
    <col min="3520" max="3520" width="12.125" style="221" customWidth="1"/>
    <col min="3521" max="3521" width="11.75" style="221" customWidth="1"/>
    <col min="3522" max="3522" width="10.875" style="221" bestFit="1" customWidth="1"/>
    <col min="3523" max="3523" width="12.125" style="221" customWidth="1"/>
    <col min="3524" max="3524" width="10.875" style="221" bestFit="1" customWidth="1"/>
    <col min="3525" max="3525" width="10.875" style="221" customWidth="1"/>
    <col min="3526" max="3526" width="10" style="221" customWidth="1"/>
    <col min="3527" max="3528" width="10.875" style="221" customWidth="1"/>
    <col min="3529" max="3529" width="9.625" style="221" bestFit="1" customWidth="1"/>
    <col min="3530" max="3531" width="12.125" style="221" bestFit="1" customWidth="1"/>
    <col min="3532" max="3532" width="9.625" style="221" bestFit="1" customWidth="1"/>
    <col min="3533" max="3533" width="12.875" style="221" customWidth="1"/>
    <col min="3534" max="3534" width="9.75" style="221" bestFit="1" customWidth="1"/>
    <col min="3535" max="3535" width="9.625" style="221" bestFit="1" customWidth="1"/>
    <col min="3536" max="3536" width="12.75" style="221" bestFit="1" customWidth="1"/>
    <col min="3537" max="3537" width="10.875" style="221" bestFit="1" customWidth="1"/>
    <col min="3538" max="3538" width="9.625" style="221" bestFit="1" customWidth="1"/>
    <col min="3539" max="3539" width="10.875" style="221" bestFit="1" customWidth="1"/>
    <col min="3540" max="3540" width="10.625" style="221" customWidth="1"/>
    <col min="3541" max="3541" width="10.875" style="221" bestFit="1" customWidth="1"/>
    <col min="3542" max="3542" width="11.25" style="221" customWidth="1"/>
    <col min="3543" max="3543" width="9.125" style="221"/>
    <col min="3544" max="3544" width="10.75" style="221" customWidth="1"/>
    <col min="3545" max="3545" width="11.125" style="221" customWidth="1"/>
    <col min="3546" max="3546" width="9.625" style="221" bestFit="1" customWidth="1"/>
    <col min="3547" max="3548" width="10.125" style="221" customWidth="1"/>
    <col min="3549" max="3549" width="10.875" style="221" bestFit="1" customWidth="1"/>
    <col min="3550" max="3584" width="9.125" style="221"/>
    <col min="3585" max="3585" width="0.125" style="221" customWidth="1"/>
    <col min="3586" max="3586" width="52.375" style="221" customWidth="1"/>
    <col min="3587" max="3587" width="8.125" style="221" customWidth="1"/>
    <col min="3588" max="3588" width="9.875" style="221" customWidth="1"/>
    <col min="3589" max="3589" width="13.75" style="221" customWidth="1"/>
    <col min="3590" max="3590" width="9.25" style="221" bestFit="1" customWidth="1"/>
    <col min="3591" max="3591" width="9.625" style="221" customWidth="1"/>
    <col min="3592" max="3592" width="9" style="221" customWidth="1"/>
    <col min="3593" max="3594" width="9.25" style="221" bestFit="1" customWidth="1"/>
    <col min="3595" max="3595" width="10.375" style="221" customWidth="1"/>
    <col min="3596" max="3596" width="13.875" style="221" customWidth="1"/>
    <col min="3597" max="3597" width="12.375" style="221" customWidth="1"/>
    <col min="3598" max="3598" width="10.625" style="221" customWidth="1"/>
    <col min="3599" max="3599" width="13.25" style="221" customWidth="1"/>
    <col min="3600" max="3600" width="9.25" style="221" bestFit="1" customWidth="1"/>
    <col min="3601" max="3601" width="13" style="221" customWidth="1"/>
    <col min="3602" max="3602" width="8.75" style="221" customWidth="1"/>
    <col min="3603" max="3606" width="9.25" style="221" bestFit="1" customWidth="1"/>
    <col min="3607" max="3607" width="11.75" style="221" customWidth="1"/>
    <col min="3608" max="3608" width="14.125" style="221" customWidth="1"/>
    <col min="3609" max="3609" width="13.75" style="221" customWidth="1"/>
    <col min="3610" max="3610" width="10.875" style="221" customWidth="1"/>
    <col min="3611" max="3611" width="12.375" style="221" customWidth="1"/>
    <col min="3612" max="3612" width="11.875" style="221" customWidth="1"/>
    <col min="3613" max="3613" width="13.125" style="221" customWidth="1"/>
    <col min="3614" max="3618" width="9.25" style="221" bestFit="1" customWidth="1"/>
    <col min="3619" max="3619" width="11.75" style="221" customWidth="1"/>
    <col min="3620" max="3620" width="14.375" style="221" customWidth="1"/>
    <col min="3621" max="3621" width="13.625" style="221" customWidth="1"/>
    <col min="3622" max="3622" width="11" style="221" customWidth="1"/>
    <col min="3623" max="3623" width="13" style="221" customWidth="1"/>
    <col min="3624" max="3624" width="9.25" style="221" bestFit="1" customWidth="1"/>
    <col min="3625" max="3625" width="12.75" style="221" customWidth="1"/>
    <col min="3626" max="3630" width="9.25" style="221" bestFit="1" customWidth="1"/>
    <col min="3631" max="3631" width="10.75" style="221" customWidth="1"/>
    <col min="3632" max="3632" width="14.25" style="221" customWidth="1"/>
    <col min="3633" max="3633" width="13.75" style="221" customWidth="1"/>
    <col min="3634" max="3634" width="12" style="221" customWidth="1"/>
    <col min="3635" max="3635" width="14.75" style="221" customWidth="1"/>
    <col min="3636" max="3636" width="9.25" style="221" bestFit="1" customWidth="1"/>
    <col min="3637" max="3637" width="13.875" style="221" customWidth="1"/>
    <col min="3638" max="3642" width="9.25" style="221" bestFit="1" customWidth="1"/>
    <col min="3643" max="3643" width="11.25" style="221" customWidth="1"/>
    <col min="3644" max="3644" width="14.875" style="221" customWidth="1"/>
    <col min="3645" max="3645" width="14" style="221" customWidth="1"/>
    <col min="3646" max="3646" width="13" style="221" customWidth="1"/>
    <col min="3647" max="3647" width="13.375" style="221" customWidth="1"/>
    <col min="3648" max="3648" width="10.125" style="221" customWidth="1"/>
    <col min="3649" max="3649" width="12.625" style="221" customWidth="1"/>
    <col min="3650" max="3654" width="9.25" style="221" bestFit="1" customWidth="1"/>
    <col min="3655" max="3655" width="9.875" style="221" customWidth="1"/>
    <col min="3656" max="3656" width="13.125" style="221" customWidth="1"/>
    <col min="3657" max="3657" width="12.375" style="221" customWidth="1"/>
    <col min="3658" max="3658" width="11" style="221" customWidth="1"/>
    <col min="3659" max="3659" width="11.625" style="221" customWidth="1"/>
    <col min="3660" max="3660" width="9.25" style="221" bestFit="1" customWidth="1"/>
    <col min="3661" max="3661" width="9.75" style="221" customWidth="1"/>
    <col min="3662" max="3668" width="9.25" style="221" bestFit="1" customWidth="1"/>
    <col min="3669" max="3669" width="11.625" style="221" customWidth="1"/>
    <col min="3670" max="3670" width="10.125" style="221" customWidth="1"/>
    <col min="3671" max="3671" width="13.25" style="221" customWidth="1"/>
    <col min="3672" max="3672" width="11.25" style="221" customWidth="1"/>
    <col min="3673" max="3673" width="13.625" style="221" customWidth="1"/>
    <col min="3674" max="3674" width="12.625" style="221" customWidth="1"/>
    <col min="3675" max="3675" width="11.125" style="221" customWidth="1"/>
    <col min="3676" max="3676" width="14.625" style="221" customWidth="1"/>
    <col min="3677" max="3677" width="15" style="221" customWidth="1"/>
    <col min="3678" max="3679" width="9.25" style="221" bestFit="1" customWidth="1"/>
    <col min="3680" max="3680" width="11.625" style="221" customWidth="1"/>
    <col min="3681" max="3681" width="11" style="221" customWidth="1"/>
    <col min="3682" max="3682" width="10.375" style="221" customWidth="1"/>
    <col min="3683" max="3683" width="11" style="221" customWidth="1"/>
    <col min="3684" max="3684" width="9.25" style="221" bestFit="1" customWidth="1"/>
    <col min="3685" max="3685" width="11.375" style="221" customWidth="1"/>
    <col min="3686" max="3692" width="9.25" style="221" bestFit="1" customWidth="1"/>
    <col min="3693" max="3693" width="10.875" style="221" customWidth="1"/>
    <col min="3694" max="3694" width="10.75" style="221" customWidth="1"/>
    <col min="3695" max="3695" width="10.875" style="221" customWidth="1"/>
    <col min="3696" max="3696" width="9.625" style="221" bestFit="1" customWidth="1"/>
    <col min="3697" max="3697" width="10.25" style="221" customWidth="1"/>
    <col min="3698" max="3702" width="9.625" style="221" bestFit="1" customWidth="1"/>
    <col min="3703" max="3703" width="9.25" style="221" bestFit="1" customWidth="1"/>
    <col min="3704" max="3704" width="11.875" style="221" customWidth="1"/>
    <col min="3705" max="3705" width="10.625" style="221" customWidth="1"/>
    <col min="3706" max="3706" width="9.625" style="221" bestFit="1" customWidth="1"/>
    <col min="3707" max="3707" width="10.125" style="221" customWidth="1"/>
    <col min="3708" max="3708" width="9.625" style="221" bestFit="1" customWidth="1"/>
    <col min="3709" max="3709" width="11.75" style="221" customWidth="1"/>
    <col min="3710" max="3712" width="9.25" style="221" bestFit="1" customWidth="1"/>
    <col min="3713" max="3715" width="9.625" style="221" bestFit="1" customWidth="1"/>
    <col min="3716" max="3717" width="10.75" style="221" customWidth="1"/>
    <col min="3718" max="3718" width="9.625" style="221" bestFit="1" customWidth="1"/>
    <col min="3719" max="3719" width="10.75" style="221" customWidth="1"/>
    <col min="3720" max="3720" width="9.625" style="221" bestFit="1" customWidth="1"/>
    <col min="3721" max="3721" width="11" style="221" customWidth="1"/>
    <col min="3722" max="3727" width="9.625" style="221" bestFit="1" customWidth="1"/>
    <col min="3728" max="3728" width="10.625" style="221" customWidth="1"/>
    <col min="3729" max="3729" width="11.125" style="221" customWidth="1"/>
    <col min="3730" max="3730" width="9.625" style="221" bestFit="1" customWidth="1"/>
    <col min="3731" max="3731" width="10.625" style="221" customWidth="1"/>
    <col min="3732" max="3732" width="9.625" style="221" bestFit="1" customWidth="1"/>
    <col min="3733" max="3733" width="10.625" style="221" customWidth="1"/>
    <col min="3734" max="3742" width="9.625" style="221" bestFit="1" customWidth="1"/>
    <col min="3743" max="3743" width="11" style="221" customWidth="1"/>
    <col min="3744" max="3744" width="10.875" style="221" customWidth="1"/>
    <col min="3745" max="3747" width="9.25" style="221" bestFit="1" customWidth="1"/>
    <col min="3748" max="3748" width="9.625" style="221" bestFit="1" customWidth="1"/>
    <col min="3749" max="3749" width="9.25" style="221" bestFit="1" customWidth="1"/>
    <col min="3750" max="3752" width="9.625" style="221" bestFit="1" customWidth="1"/>
    <col min="3753" max="3753" width="10.25" style="221" customWidth="1"/>
    <col min="3754" max="3754" width="9.625" style="221" bestFit="1" customWidth="1"/>
    <col min="3755" max="3755" width="10.875" style="221" customWidth="1"/>
    <col min="3756" max="3756" width="9.625" style="221" bestFit="1" customWidth="1"/>
    <col min="3757" max="3758" width="9.25" style="221" bestFit="1" customWidth="1"/>
    <col min="3759" max="3766" width="9.625" style="221" bestFit="1" customWidth="1"/>
    <col min="3767" max="3770" width="11.625" style="221" customWidth="1"/>
    <col min="3771" max="3775" width="9.75" style="221" bestFit="1" customWidth="1"/>
    <col min="3776" max="3776" width="12.125" style="221" customWidth="1"/>
    <col min="3777" max="3777" width="11.75" style="221" customWidth="1"/>
    <col min="3778" max="3778" width="10.875" style="221" bestFit="1" customWidth="1"/>
    <col min="3779" max="3779" width="12.125" style="221" customWidth="1"/>
    <col min="3780" max="3780" width="10.875" style="221" bestFit="1" customWidth="1"/>
    <col min="3781" max="3781" width="10.875" style="221" customWidth="1"/>
    <col min="3782" max="3782" width="10" style="221" customWidth="1"/>
    <col min="3783" max="3784" width="10.875" style="221" customWidth="1"/>
    <col min="3785" max="3785" width="9.625" style="221" bestFit="1" customWidth="1"/>
    <col min="3786" max="3787" width="12.125" style="221" bestFit="1" customWidth="1"/>
    <col min="3788" max="3788" width="9.625" style="221" bestFit="1" customWidth="1"/>
    <col min="3789" max="3789" width="12.875" style="221" customWidth="1"/>
    <col min="3790" max="3790" width="9.75" style="221" bestFit="1" customWidth="1"/>
    <col min="3791" max="3791" width="9.625" style="221" bestFit="1" customWidth="1"/>
    <col min="3792" max="3792" width="12.75" style="221" bestFit="1" customWidth="1"/>
    <col min="3793" max="3793" width="10.875" style="221" bestFit="1" customWidth="1"/>
    <col min="3794" max="3794" width="9.625" style="221" bestFit="1" customWidth="1"/>
    <col min="3795" max="3795" width="10.875" style="221" bestFit="1" customWidth="1"/>
    <col min="3796" max="3796" width="10.625" style="221" customWidth="1"/>
    <col min="3797" max="3797" width="10.875" style="221" bestFit="1" customWidth="1"/>
    <col min="3798" max="3798" width="11.25" style="221" customWidth="1"/>
    <col min="3799" max="3799" width="9.125" style="221"/>
    <col min="3800" max="3800" width="10.75" style="221" customWidth="1"/>
    <col min="3801" max="3801" width="11.125" style="221" customWidth="1"/>
    <col min="3802" max="3802" width="9.625" style="221" bestFit="1" customWidth="1"/>
    <col min="3803" max="3804" width="10.125" style="221" customWidth="1"/>
    <col min="3805" max="3805" width="10.875" style="221" bestFit="1" customWidth="1"/>
    <col min="3806" max="3840" width="9.125" style="221"/>
    <col min="3841" max="3841" width="0.125" style="221" customWidth="1"/>
    <col min="3842" max="3842" width="52.375" style="221" customWidth="1"/>
    <col min="3843" max="3843" width="8.125" style="221" customWidth="1"/>
    <col min="3844" max="3844" width="9.875" style="221" customWidth="1"/>
    <col min="3845" max="3845" width="13.75" style="221" customWidth="1"/>
    <col min="3846" max="3846" width="9.25" style="221" bestFit="1" customWidth="1"/>
    <col min="3847" max="3847" width="9.625" style="221" customWidth="1"/>
    <col min="3848" max="3848" width="9" style="221" customWidth="1"/>
    <col min="3849" max="3850" width="9.25" style="221" bestFit="1" customWidth="1"/>
    <col min="3851" max="3851" width="10.375" style="221" customWidth="1"/>
    <col min="3852" max="3852" width="13.875" style="221" customWidth="1"/>
    <col min="3853" max="3853" width="12.375" style="221" customWidth="1"/>
    <col min="3854" max="3854" width="10.625" style="221" customWidth="1"/>
    <col min="3855" max="3855" width="13.25" style="221" customWidth="1"/>
    <col min="3856" max="3856" width="9.25" style="221" bestFit="1" customWidth="1"/>
    <col min="3857" max="3857" width="13" style="221" customWidth="1"/>
    <col min="3858" max="3858" width="8.75" style="221" customWidth="1"/>
    <col min="3859" max="3862" width="9.25" style="221" bestFit="1" customWidth="1"/>
    <col min="3863" max="3863" width="11.75" style="221" customWidth="1"/>
    <col min="3864" max="3864" width="14.125" style="221" customWidth="1"/>
    <col min="3865" max="3865" width="13.75" style="221" customWidth="1"/>
    <col min="3866" max="3866" width="10.875" style="221" customWidth="1"/>
    <col min="3867" max="3867" width="12.375" style="221" customWidth="1"/>
    <col min="3868" max="3868" width="11.875" style="221" customWidth="1"/>
    <col min="3869" max="3869" width="13.125" style="221" customWidth="1"/>
    <col min="3870" max="3874" width="9.25" style="221" bestFit="1" customWidth="1"/>
    <col min="3875" max="3875" width="11.75" style="221" customWidth="1"/>
    <col min="3876" max="3876" width="14.375" style="221" customWidth="1"/>
    <col min="3877" max="3877" width="13.625" style="221" customWidth="1"/>
    <col min="3878" max="3878" width="11" style="221" customWidth="1"/>
    <col min="3879" max="3879" width="13" style="221" customWidth="1"/>
    <col min="3880" max="3880" width="9.25" style="221" bestFit="1" customWidth="1"/>
    <col min="3881" max="3881" width="12.75" style="221" customWidth="1"/>
    <col min="3882" max="3886" width="9.25" style="221" bestFit="1" customWidth="1"/>
    <col min="3887" max="3887" width="10.75" style="221" customWidth="1"/>
    <col min="3888" max="3888" width="14.25" style="221" customWidth="1"/>
    <col min="3889" max="3889" width="13.75" style="221" customWidth="1"/>
    <col min="3890" max="3890" width="12" style="221" customWidth="1"/>
    <col min="3891" max="3891" width="14.75" style="221" customWidth="1"/>
    <col min="3892" max="3892" width="9.25" style="221" bestFit="1" customWidth="1"/>
    <col min="3893" max="3893" width="13.875" style="221" customWidth="1"/>
    <col min="3894" max="3898" width="9.25" style="221" bestFit="1" customWidth="1"/>
    <col min="3899" max="3899" width="11.25" style="221" customWidth="1"/>
    <col min="3900" max="3900" width="14.875" style="221" customWidth="1"/>
    <col min="3901" max="3901" width="14" style="221" customWidth="1"/>
    <col min="3902" max="3902" width="13" style="221" customWidth="1"/>
    <col min="3903" max="3903" width="13.375" style="221" customWidth="1"/>
    <col min="3904" max="3904" width="10.125" style="221" customWidth="1"/>
    <col min="3905" max="3905" width="12.625" style="221" customWidth="1"/>
    <col min="3906" max="3910" width="9.25" style="221" bestFit="1" customWidth="1"/>
    <col min="3911" max="3911" width="9.875" style="221" customWidth="1"/>
    <col min="3912" max="3912" width="13.125" style="221" customWidth="1"/>
    <col min="3913" max="3913" width="12.375" style="221" customWidth="1"/>
    <col min="3914" max="3914" width="11" style="221" customWidth="1"/>
    <col min="3915" max="3915" width="11.625" style="221" customWidth="1"/>
    <col min="3916" max="3916" width="9.25" style="221" bestFit="1" customWidth="1"/>
    <col min="3917" max="3917" width="9.75" style="221" customWidth="1"/>
    <col min="3918" max="3924" width="9.25" style="221" bestFit="1" customWidth="1"/>
    <col min="3925" max="3925" width="11.625" style="221" customWidth="1"/>
    <col min="3926" max="3926" width="10.125" style="221" customWidth="1"/>
    <col min="3927" max="3927" width="13.25" style="221" customWidth="1"/>
    <col min="3928" max="3928" width="11.25" style="221" customWidth="1"/>
    <col min="3929" max="3929" width="13.625" style="221" customWidth="1"/>
    <col min="3930" max="3930" width="12.625" style="221" customWidth="1"/>
    <col min="3931" max="3931" width="11.125" style="221" customWidth="1"/>
    <col min="3932" max="3932" width="14.625" style="221" customWidth="1"/>
    <col min="3933" max="3933" width="15" style="221" customWidth="1"/>
    <col min="3934" max="3935" width="9.25" style="221" bestFit="1" customWidth="1"/>
    <col min="3936" max="3936" width="11.625" style="221" customWidth="1"/>
    <col min="3937" max="3937" width="11" style="221" customWidth="1"/>
    <col min="3938" max="3938" width="10.375" style="221" customWidth="1"/>
    <col min="3939" max="3939" width="11" style="221" customWidth="1"/>
    <col min="3940" max="3940" width="9.25" style="221" bestFit="1" customWidth="1"/>
    <col min="3941" max="3941" width="11.375" style="221" customWidth="1"/>
    <col min="3942" max="3948" width="9.25" style="221" bestFit="1" customWidth="1"/>
    <col min="3949" max="3949" width="10.875" style="221" customWidth="1"/>
    <col min="3950" max="3950" width="10.75" style="221" customWidth="1"/>
    <col min="3951" max="3951" width="10.875" style="221" customWidth="1"/>
    <col min="3952" max="3952" width="9.625" style="221" bestFit="1" customWidth="1"/>
    <col min="3953" max="3953" width="10.25" style="221" customWidth="1"/>
    <col min="3954" max="3958" width="9.625" style="221" bestFit="1" customWidth="1"/>
    <col min="3959" max="3959" width="9.25" style="221" bestFit="1" customWidth="1"/>
    <col min="3960" max="3960" width="11.875" style="221" customWidth="1"/>
    <col min="3961" max="3961" width="10.625" style="221" customWidth="1"/>
    <col min="3962" max="3962" width="9.625" style="221" bestFit="1" customWidth="1"/>
    <col min="3963" max="3963" width="10.125" style="221" customWidth="1"/>
    <col min="3964" max="3964" width="9.625" style="221" bestFit="1" customWidth="1"/>
    <col min="3965" max="3965" width="11.75" style="221" customWidth="1"/>
    <col min="3966" max="3968" width="9.25" style="221" bestFit="1" customWidth="1"/>
    <col min="3969" max="3971" width="9.625" style="221" bestFit="1" customWidth="1"/>
    <col min="3972" max="3973" width="10.75" style="221" customWidth="1"/>
    <col min="3974" max="3974" width="9.625" style="221" bestFit="1" customWidth="1"/>
    <col min="3975" max="3975" width="10.75" style="221" customWidth="1"/>
    <col min="3976" max="3976" width="9.625" style="221" bestFit="1" customWidth="1"/>
    <col min="3977" max="3977" width="11" style="221" customWidth="1"/>
    <col min="3978" max="3983" width="9.625" style="221" bestFit="1" customWidth="1"/>
    <col min="3984" max="3984" width="10.625" style="221" customWidth="1"/>
    <col min="3985" max="3985" width="11.125" style="221" customWidth="1"/>
    <col min="3986" max="3986" width="9.625" style="221" bestFit="1" customWidth="1"/>
    <col min="3987" max="3987" width="10.625" style="221" customWidth="1"/>
    <col min="3988" max="3988" width="9.625" style="221" bestFit="1" customWidth="1"/>
    <col min="3989" max="3989" width="10.625" style="221" customWidth="1"/>
    <col min="3990" max="3998" width="9.625" style="221" bestFit="1" customWidth="1"/>
    <col min="3999" max="3999" width="11" style="221" customWidth="1"/>
    <col min="4000" max="4000" width="10.875" style="221" customWidth="1"/>
    <col min="4001" max="4003" width="9.25" style="221" bestFit="1" customWidth="1"/>
    <col min="4004" max="4004" width="9.625" style="221" bestFit="1" customWidth="1"/>
    <col min="4005" max="4005" width="9.25" style="221" bestFit="1" customWidth="1"/>
    <col min="4006" max="4008" width="9.625" style="221" bestFit="1" customWidth="1"/>
    <col min="4009" max="4009" width="10.25" style="221" customWidth="1"/>
    <col min="4010" max="4010" width="9.625" style="221" bestFit="1" customWidth="1"/>
    <col min="4011" max="4011" width="10.875" style="221" customWidth="1"/>
    <col min="4012" max="4012" width="9.625" style="221" bestFit="1" customWidth="1"/>
    <col min="4013" max="4014" width="9.25" style="221" bestFit="1" customWidth="1"/>
    <col min="4015" max="4022" width="9.625" style="221" bestFit="1" customWidth="1"/>
    <col min="4023" max="4026" width="11.625" style="221" customWidth="1"/>
    <col min="4027" max="4031" width="9.75" style="221" bestFit="1" customWidth="1"/>
    <col min="4032" max="4032" width="12.125" style="221" customWidth="1"/>
    <col min="4033" max="4033" width="11.75" style="221" customWidth="1"/>
    <col min="4034" max="4034" width="10.875" style="221" bestFit="1" customWidth="1"/>
    <col min="4035" max="4035" width="12.125" style="221" customWidth="1"/>
    <col min="4036" max="4036" width="10.875" style="221" bestFit="1" customWidth="1"/>
    <col min="4037" max="4037" width="10.875" style="221" customWidth="1"/>
    <col min="4038" max="4038" width="10" style="221" customWidth="1"/>
    <col min="4039" max="4040" width="10.875" style="221" customWidth="1"/>
    <col min="4041" max="4041" width="9.625" style="221" bestFit="1" customWidth="1"/>
    <col min="4042" max="4043" width="12.125" style="221" bestFit="1" customWidth="1"/>
    <col min="4044" max="4044" width="9.625" style="221" bestFit="1" customWidth="1"/>
    <col min="4045" max="4045" width="12.875" style="221" customWidth="1"/>
    <col min="4046" max="4046" width="9.75" style="221" bestFit="1" customWidth="1"/>
    <col min="4047" max="4047" width="9.625" style="221" bestFit="1" customWidth="1"/>
    <col min="4048" max="4048" width="12.75" style="221" bestFit="1" customWidth="1"/>
    <col min="4049" max="4049" width="10.875" style="221" bestFit="1" customWidth="1"/>
    <col min="4050" max="4050" width="9.625" style="221" bestFit="1" customWidth="1"/>
    <col min="4051" max="4051" width="10.875" style="221" bestFit="1" customWidth="1"/>
    <col min="4052" max="4052" width="10.625" style="221" customWidth="1"/>
    <col min="4053" max="4053" width="10.875" style="221" bestFit="1" customWidth="1"/>
    <col min="4054" max="4054" width="11.25" style="221" customWidth="1"/>
    <col min="4055" max="4055" width="9.125" style="221"/>
    <col min="4056" max="4056" width="10.75" style="221" customWidth="1"/>
    <col min="4057" max="4057" width="11.125" style="221" customWidth="1"/>
    <col min="4058" max="4058" width="9.625" style="221" bestFit="1" customWidth="1"/>
    <col min="4059" max="4060" width="10.125" style="221" customWidth="1"/>
    <col min="4061" max="4061" width="10.875" style="221" bestFit="1" customWidth="1"/>
    <col min="4062" max="4096" width="9.125" style="221"/>
    <col min="4097" max="4097" width="0.125" style="221" customWidth="1"/>
    <col min="4098" max="4098" width="52.375" style="221" customWidth="1"/>
    <col min="4099" max="4099" width="8.125" style="221" customWidth="1"/>
    <col min="4100" max="4100" width="9.875" style="221" customWidth="1"/>
    <col min="4101" max="4101" width="13.75" style="221" customWidth="1"/>
    <col min="4102" max="4102" width="9.25" style="221" bestFit="1" customWidth="1"/>
    <col min="4103" max="4103" width="9.625" style="221" customWidth="1"/>
    <col min="4104" max="4104" width="9" style="221" customWidth="1"/>
    <col min="4105" max="4106" width="9.25" style="221" bestFit="1" customWidth="1"/>
    <col min="4107" max="4107" width="10.375" style="221" customWidth="1"/>
    <col min="4108" max="4108" width="13.875" style="221" customWidth="1"/>
    <col min="4109" max="4109" width="12.375" style="221" customWidth="1"/>
    <col min="4110" max="4110" width="10.625" style="221" customWidth="1"/>
    <col min="4111" max="4111" width="13.25" style="221" customWidth="1"/>
    <col min="4112" max="4112" width="9.25" style="221" bestFit="1" customWidth="1"/>
    <col min="4113" max="4113" width="13" style="221" customWidth="1"/>
    <col min="4114" max="4114" width="8.75" style="221" customWidth="1"/>
    <col min="4115" max="4118" width="9.25" style="221" bestFit="1" customWidth="1"/>
    <col min="4119" max="4119" width="11.75" style="221" customWidth="1"/>
    <col min="4120" max="4120" width="14.125" style="221" customWidth="1"/>
    <col min="4121" max="4121" width="13.75" style="221" customWidth="1"/>
    <col min="4122" max="4122" width="10.875" style="221" customWidth="1"/>
    <col min="4123" max="4123" width="12.375" style="221" customWidth="1"/>
    <col min="4124" max="4124" width="11.875" style="221" customWidth="1"/>
    <col min="4125" max="4125" width="13.125" style="221" customWidth="1"/>
    <col min="4126" max="4130" width="9.25" style="221" bestFit="1" customWidth="1"/>
    <col min="4131" max="4131" width="11.75" style="221" customWidth="1"/>
    <col min="4132" max="4132" width="14.375" style="221" customWidth="1"/>
    <col min="4133" max="4133" width="13.625" style="221" customWidth="1"/>
    <col min="4134" max="4134" width="11" style="221" customWidth="1"/>
    <col min="4135" max="4135" width="13" style="221" customWidth="1"/>
    <col min="4136" max="4136" width="9.25" style="221" bestFit="1" customWidth="1"/>
    <col min="4137" max="4137" width="12.75" style="221" customWidth="1"/>
    <col min="4138" max="4142" width="9.25" style="221" bestFit="1" customWidth="1"/>
    <col min="4143" max="4143" width="10.75" style="221" customWidth="1"/>
    <col min="4144" max="4144" width="14.25" style="221" customWidth="1"/>
    <col min="4145" max="4145" width="13.75" style="221" customWidth="1"/>
    <col min="4146" max="4146" width="12" style="221" customWidth="1"/>
    <col min="4147" max="4147" width="14.75" style="221" customWidth="1"/>
    <col min="4148" max="4148" width="9.25" style="221" bestFit="1" customWidth="1"/>
    <col min="4149" max="4149" width="13.875" style="221" customWidth="1"/>
    <col min="4150" max="4154" width="9.25" style="221" bestFit="1" customWidth="1"/>
    <col min="4155" max="4155" width="11.25" style="221" customWidth="1"/>
    <col min="4156" max="4156" width="14.875" style="221" customWidth="1"/>
    <col min="4157" max="4157" width="14" style="221" customWidth="1"/>
    <col min="4158" max="4158" width="13" style="221" customWidth="1"/>
    <col min="4159" max="4159" width="13.375" style="221" customWidth="1"/>
    <col min="4160" max="4160" width="10.125" style="221" customWidth="1"/>
    <col min="4161" max="4161" width="12.625" style="221" customWidth="1"/>
    <col min="4162" max="4166" width="9.25" style="221" bestFit="1" customWidth="1"/>
    <col min="4167" max="4167" width="9.875" style="221" customWidth="1"/>
    <col min="4168" max="4168" width="13.125" style="221" customWidth="1"/>
    <col min="4169" max="4169" width="12.375" style="221" customWidth="1"/>
    <col min="4170" max="4170" width="11" style="221" customWidth="1"/>
    <col min="4171" max="4171" width="11.625" style="221" customWidth="1"/>
    <col min="4172" max="4172" width="9.25" style="221" bestFit="1" customWidth="1"/>
    <col min="4173" max="4173" width="9.75" style="221" customWidth="1"/>
    <col min="4174" max="4180" width="9.25" style="221" bestFit="1" customWidth="1"/>
    <col min="4181" max="4181" width="11.625" style="221" customWidth="1"/>
    <col min="4182" max="4182" width="10.125" style="221" customWidth="1"/>
    <col min="4183" max="4183" width="13.25" style="221" customWidth="1"/>
    <col min="4184" max="4184" width="11.25" style="221" customWidth="1"/>
    <col min="4185" max="4185" width="13.625" style="221" customWidth="1"/>
    <col min="4186" max="4186" width="12.625" style="221" customWidth="1"/>
    <col min="4187" max="4187" width="11.125" style="221" customWidth="1"/>
    <col min="4188" max="4188" width="14.625" style="221" customWidth="1"/>
    <col min="4189" max="4189" width="15" style="221" customWidth="1"/>
    <col min="4190" max="4191" width="9.25" style="221" bestFit="1" customWidth="1"/>
    <col min="4192" max="4192" width="11.625" style="221" customWidth="1"/>
    <col min="4193" max="4193" width="11" style="221" customWidth="1"/>
    <col min="4194" max="4194" width="10.375" style="221" customWidth="1"/>
    <col min="4195" max="4195" width="11" style="221" customWidth="1"/>
    <col min="4196" max="4196" width="9.25" style="221" bestFit="1" customWidth="1"/>
    <col min="4197" max="4197" width="11.375" style="221" customWidth="1"/>
    <col min="4198" max="4204" width="9.25" style="221" bestFit="1" customWidth="1"/>
    <col min="4205" max="4205" width="10.875" style="221" customWidth="1"/>
    <col min="4206" max="4206" width="10.75" style="221" customWidth="1"/>
    <col min="4207" max="4207" width="10.875" style="221" customWidth="1"/>
    <col min="4208" max="4208" width="9.625" style="221" bestFit="1" customWidth="1"/>
    <col min="4209" max="4209" width="10.25" style="221" customWidth="1"/>
    <col min="4210" max="4214" width="9.625" style="221" bestFit="1" customWidth="1"/>
    <col min="4215" max="4215" width="9.25" style="221" bestFit="1" customWidth="1"/>
    <col min="4216" max="4216" width="11.875" style="221" customWidth="1"/>
    <col min="4217" max="4217" width="10.625" style="221" customWidth="1"/>
    <col min="4218" max="4218" width="9.625" style="221" bestFit="1" customWidth="1"/>
    <col min="4219" max="4219" width="10.125" style="221" customWidth="1"/>
    <col min="4220" max="4220" width="9.625" style="221" bestFit="1" customWidth="1"/>
    <col min="4221" max="4221" width="11.75" style="221" customWidth="1"/>
    <col min="4222" max="4224" width="9.25" style="221" bestFit="1" customWidth="1"/>
    <col min="4225" max="4227" width="9.625" style="221" bestFit="1" customWidth="1"/>
    <col min="4228" max="4229" width="10.75" style="221" customWidth="1"/>
    <col min="4230" max="4230" width="9.625" style="221" bestFit="1" customWidth="1"/>
    <col min="4231" max="4231" width="10.75" style="221" customWidth="1"/>
    <col min="4232" max="4232" width="9.625" style="221" bestFit="1" customWidth="1"/>
    <col min="4233" max="4233" width="11" style="221" customWidth="1"/>
    <col min="4234" max="4239" width="9.625" style="221" bestFit="1" customWidth="1"/>
    <col min="4240" max="4240" width="10.625" style="221" customWidth="1"/>
    <col min="4241" max="4241" width="11.125" style="221" customWidth="1"/>
    <col min="4242" max="4242" width="9.625" style="221" bestFit="1" customWidth="1"/>
    <col min="4243" max="4243" width="10.625" style="221" customWidth="1"/>
    <col min="4244" max="4244" width="9.625" style="221" bestFit="1" customWidth="1"/>
    <col min="4245" max="4245" width="10.625" style="221" customWidth="1"/>
    <col min="4246" max="4254" width="9.625" style="221" bestFit="1" customWidth="1"/>
    <col min="4255" max="4255" width="11" style="221" customWidth="1"/>
    <col min="4256" max="4256" width="10.875" style="221" customWidth="1"/>
    <col min="4257" max="4259" width="9.25" style="221" bestFit="1" customWidth="1"/>
    <col min="4260" max="4260" width="9.625" style="221" bestFit="1" customWidth="1"/>
    <col min="4261" max="4261" width="9.25" style="221" bestFit="1" customWidth="1"/>
    <col min="4262" max="4264" width="9.625" style="221" bestFit="1" customWidth="1"/>
    <col min="4265" max="4265" width="10.25" style="221" customWidth="1"/>
    <col min="4266" max="4266" width="9.625" style="221" bestFit="1" customWidth="1"/>
    <col min="4267" max="4267" width="10.875" style="221" customWidth="1"/>
    <col min="4268" max="4268" width="9.625" style="221" bestFit="1" customWidth="1"/>
    <col min="4269" max="4270" width="9.25" style="221" bestFit="1" customWidth="1"/>
    <col min="4271" max="4278" width="9.625" style="221" bestFit="1" customWidth="1"/>
    <col min="4279" max="4282" width="11.625" style="221" customWidth="1"/>
    <col min="4283" max="4287" width="9.75" style="221" bestFit="1" customWidth="1"/>
    <col min="4288" max="4288" width="12.125" style="221" customWidth="1"/>
    <col min="4289" max="4289" width="11.75" style="221" customWidth="1"/>
    <col min="4290" max="4290" width="10.875" style="221" bestFit="1" customWidth="1"/>
    <col min="4291" max="4291" width="12.125" style="221" customWidth="1"/>
    <col min="4292" max="4292" width="10.875" style="221" bestFit="1" customWidth="1"/>
    <col min="4293" max="4293" width="10.875" style="221" customWidth="1"/>
    <col min="4294" max="4294" width="10" style="221" customWidth="1"/>
    <col min="4295" max="4296" width="10.875" style="221" customWidth="1"/>
    <col min="4297" max="4297" width="9.625" style="221" bestFit="1" customWidth="1"/>
    <col min="4298" max="4299" width="12.125" style="221" bestFit="1" customWidth="1"/>
    <col min="4300" max="4300" width="9.625" style="221" bestFit="1" customWidth="1"/>
    <col min="4301" max="4301" width="12.875" style="221" customWidth="1"/>
    <col min="4302" max="4302" width="9.75" style="221" bestFit="1" customWidth="1"/>
    <col min="4303" max="4303" width="9.625" style="221" bestFit="1" customWidth="1"/>
    <col min="4304" max="4304" width="12.75" style="221" bestFit="1" customWidth="1"/>
    <col min="4305" max="4305" width="10.875" style="221" bestFit="1" customWidth="1"/>
    <col min="4306" max="4306" width="9.625" style="221" bestFit="1" customWidth="1"/>
    <col min="4307" max="4307" width="10.875" style="221" bestFit="1" customWidth="1"/>
    <col min="4308" max="4308" width="10.625" style="221" customWidth="1"/>
    <col min="4309" max="4309" width="10.875" style="221" bestFit="1" customWidth="1"/>
    <col min="4310" max="4310" width="11.25" style="221" customWidth="1"/>
    <col min="4311" max="4311" width="9.125" style="221"/>
    <col min="4312" max="4312" width="10.75" style="221" customWidth="1"/>
    <col min="4313" max="4313" width="11.125" style="221" customWidth="1"/>
    <col min="4314" max="4314" width="9.625" style="221" bestFit="1" customWidth="1"/>
    <col min="4315" max="4316" width="10.125" style="221" customWidth="1"/>
    <col min="4317" max="4317" width="10.875" style="221" bestFit="1" customWidth="1"/>
    <col min="4318" max="4352" width="9.125" style="221"/>
    <col min="4353" max="4353" width="0.125" style="221" customWidth="1"/>
    <col min="4354" max="4354" width="52.375" style="221" customWidth="1"/>
    <col min="4355" max="4355" width="8.125" style="221" customWidth="1"/>
    <col min="4356" max="4356" width="9.875" style="221" customWidth="1"/>
    <col min="4357" max="4357" width="13.75" style="221" customWidth="1"/>
    <col min="4358" max="4358" width="9.25" style="221" bestFit="1" customWidth="1"/>
    <col min="4359" max="4359" width="9.625" style="221" customWidth="1"/>
    <col min="4360" max="4360" width="9" style="221" customWidth="1"/>
    <col min="4361" max="4362" width="9.25" style="221" bestFit="1" customWidth="1"/>
    <col min="4363" max="4363" width="10.375" style="221" customWidth="1"/>
    <col min="4364" max="4364" width="13.875" style="221" customWidth="1"/>
    <col min="4365" max="4365" width="12.375" style="221" customWidth="1"/>
    <col min="4366" max="4366" width="10.625" style="221" customWidth="1"/>
    <col min="4367" max="4367" width="13.25" style="221" customWidth="1"/>
    <col min="4368" max="4368" width="9.25" style="221" bestFit="1" customWidth="1"/>
    <col min="4369" max="4369" width="13" style="221" customWidth="1"/>
    <col min="4370" max="4370" width="8.75" style="221" customWidth="1"/>
    <col min="4371" max="4374" width="9.25" style="221" bestFit="1" customWidth="1"/>
    <col min="4375" max="4375" width="11.75" style="221" customWidth="1"/>
    <col min="4376" max="4376" width="14.125" style="221" customWidth="1"/>
    <col min="4377" max="4377" width="13.75" style="221" customWidth="1"/>
    <col min="4378" max="4378" width="10.875" style="221" customWidth="1"/>
    <col min="4379" max="4379" width="12.375" style="221" customWidth="1"/>
    <col min="4380" max="4380" width="11.875" style="221" customWidth="1"/>
    <col min="4381" max="4381" width="13.125" style="221" customWidth="1"/>
    <col min="4382" max="4386" width="9.25" style="221" bestFit="1" customWidth="1"/>
    <col min="4387" max="4387" width="11.75" style="221" customWidth="1"/>
    <col min="4388" max="4388" width="14.375" style="221" customWidth="1"/>
    <col min="4389" max="4389" width="13.625" style="221" customWidth="1"/>
    <col min="4390" max="4390" width="11" style="221" customWidth="1"/>
    <col min="4391" max="4391" width="13" style="221" customWidth="1"/>
    <col min="4392" max="4392" width="9.25" style="221" bestFit="1" customWidth="1"/>
    <col min="4393" max="4393" width="12.75" style="221" customWidth="1"/>
    <col min="4394" max="4398" width="9.25" style="221" bestFit="1" customWidth="1"/>
    <col min="4399" max="4399" width="10.75" style="221" customWidth="1"/>
    <col min="4400" max="4400" width="14.25" style="221" customWidth="1"/>
    <col min="4401" max="4401" width="13.75" style="221" customWidth="1"/>
    <col min="4402" max="4402" width="12" style="221" customWidth="1"/>
    <col min="4403" max="4403" width="14.75" style="221" customWidth="1"/>
    <col min="4404" max="4404" width="9.25" style="221" bestFit="1" customWidth="1"/>
    <col min="4405" max="4405" width="13.875" style="221" customWidth="1"/>
    <col min="4406" max="4410" width="9.25" style="221" bestFit="1" customWidth="1"/>
    <col min="4411" max="4411" width="11.25" style="221" customWidth="1"/>
    <col min="4412" max="4412" width="14.875" style="221" customWidth="1"/>
    <col min="4413" max="4413" width="14" style="221" customWidth="1"/>
    <col min="4414" max="4414" width="13" style="221" customWidth="1"/>
    <col min="4415" max="4415" width="13.375" style="221" customWidth="1"/>
    <col min="4416" max="4416" width="10.125" style="221" customWidth="1"/>
    <col min="4417" max="4417" width="12.625" style="221" customWidth="1"/>
    <col min="4418" max="4422" width="9.25" style="221" bestFit="1" customWidth="1"/>
    <col min="4423" max="4423" width="9.875" style="221" customWidth="1"/>
    <col min="4424" max="4424" width="13.125" style="221" customWidth="1"/>
    <col min="4425" max="4425" width="12.375" style="221" customWidth="1"/>
    <col min="4426" max="4426" width="11" style="221" customWidth="1"/>
    <col min="4427" max="4427" width="11.625" style="221" customWidth="1"/>
    <col min="4428" max="4428" width="9.25" style="221" bestFit="1" customWidth="1"/>
    <col min="4429" max="4429" width="9.75" style="221" customWidth="1"/>
    <col min="4430" max="4436" width="9.25" style="221" bestFit="1" customWidth="1"/>
    <col min="4437" max="4437" width="11.625" style="221" customWidth="1"/>
    <col min="4438" max="4438" width="10.125" style="221" customWidth="1"/>
    <col min="4439" max="4439" width="13.25" style="221" customWidth="1"/>
    <col min="4440" max="4440" width="11.25" style="221" customWidth="1"/>
    <col min="4441" max="4441" width="13.625" style="221" customWidth="1"/>
    <col min="4442" max="4442" width="12.625" style="221" customWidth="1"/>
    <col min="4443" max="4443" width="11.125" style="221" customWidth="1"/>
    <col min="4444" max="4444" width="14.625" style="221" customWidth="1"/>
    <col min="4445" max="4445" width="15" style="221" customWidth="1"/>
    <col min="4446" max="4447" width="9.25" style="221" bestFit="1" customWidth="1"/>
    <col min="4448" max="4448" width="11.625" style="221" customWidth="1"/>
    <col min="4449" max="4449" width="11" style="221" customWidth="1"/>
    <col min="4450" max="4450" width="10.375" style="221" customWidth="1"/>
    <col min="4451" max="4451" width="11" style="221" customWidth="1"/>
    <col min="4452" max="4452" width="9.25" style="221" bestFit="1" customWidth="1"/>
    <col min="4453" max="4453" width="11.375" style="221" customWidth="1"/>
    <col min="4454" max="4460" width="9.25" style="221" bestFit="1" customWidth="1"/>
    <col min="4461" max="4461" width="10.875" style="221" customWidth="1"/>
    <col min="4462" max="4462" width="10.75" style="221" customWidth="1"/>
    <col min="4463" max="4463" width="10.875" style="221" customWidth="1"/>
    <col min="4464" max="4464" width="9.625" style="221" bestFit="1" customWidth="1"/>
    <col min="4465" max="4465" width="10.25" style="221" customWidth="1"/>
    <col min="4466" max="4470" width="9.625" style="221" bestFit="1" customWidth="1"/>
    <col min="4471" max="4471" width="9.25" style="221" bestFit="1" customWidth="1"/>
    <col min="4472" max="4472" width="11.875" style="221" customWidth="1"/>
    <col min="4473" max="4473" width="10.625" style="221" customWidth="1"/>
    <col min="4474" max="4474" width="9.625" style="221" bestFit="1" customWidth="1"/>
    <col min="4475" max="4475" width="10.125" style="221" customWidth="1"/>
    <col min="4476" max="4476" width="9.625" style="221" bestFit="1" customWidth="1"/>
    <col min="4477" max="4477" width="11.75" style="221" customWidth="1"/>
    <col min="4478" max="4480" width="9.25" style="221" bestFit="1" customWidth="1"/>
    <col min="4481" max="4483" width="9.625" style="221" bestFit="1" customWidth="1"/>
    <col min="4484" max="4485" width="10.75" style="221" customWidth="1"/>
    <col min="4486" max="4486" width="9.625" style="221" bestFit="1" customWidth="1"/>
    <col min="4487" max="4487" width="10.75" style="221" customWidth="1"/>
    <col min="4488" max="4488" width="9.625" style="221" bestFit="1" customWidth="1"/>
    <col min="4489" max="4489" width="11" style="221" customWidth="1"/>
    <col min="4490" max="4495" width="9.625" style="221" bestFit="1" customWidth="1"/>
    <col min="4496" max="4496" width="10.625" style="221" customWidth="1"/>
    <col min="4497" max="4497" width="11.125" style="221" customWidth="1"/>
    <col min="4498" max="4498" width="9.625" style="221" bestFit="1" customWidth="1"/>
    <col min="4499" max="4499" width="10.625" style="221" customWidth="1"/>
    <col min="4500" max="4500" width="9.625" style="221" bestFit="1" customWidth="1"/>
    <col min="4501" max="4501" width="10.625" style="221" customWidth="1"/>
    <col min="4502" max="4510" width="9.625" style="221" bestFit="1" customWidth="1"/>
    <col min="4511" max="4511" width="11" style="221" customWidth="1"/>
    <col min="4512" max="4512" width="10.875" style="221" customWidth="1"/>
    <col min="4513" max="4515" width="9.25" style="221" bestFit="1" customWidth="1"/>
    <col min="4516" max="4516" width="9.625" style="221" bestFit="1" customWidth="1"/>
    <col min="4517" max="4517" width="9.25" style="221" bestFit="1" customWidth="1"/>
    <col min="4518" max="4520" width="9.625" style="221" bestFit="1" customWidth="1"/>
    <col min="4521" max="4521" width="10.25" style="221" customWidth="1"/>
    <col min="4522" max="4522" width="9.625" style="221" bestFit="1" customWidth="1"/>
    <col min="4523" max="4523" width="10.875" style="221" customWidth="1"/>
    <col min="4524" max="4524" width="9.625" style="221" bestFit="1" customWidth="1"/>
    <col min="4525" max="4526" width="9.25" style="221" bestFit="1" customWidth="1"/>
    <col min="4527" max="4534" width="9.625" style="221" bestFit="1" customWidth="1"/>
    <col min="4535" max="4538" width="11.625" style="221" customWidth="1"/>
    <col min="4539" max="4543" width="9.75" style="221" bestFit="1" customWidth="1"/>
    <col min="4544" max="4544" width="12.125" style="221" customWidth="1"/>
    <col min="4545" max="4545" width="11.75" style="221" customWidth="1"/>
    <col min="4546" max="4546" width="10.875" style="221" bestFit="1" customWidth="1"/>
    <col min="4547" max="4547" width="12.125" style="221" customWidth="1"/>
    <col min="4548" max="4548" width="10.875" style="221" bestFit="1" customWidth="1"/>
    <col min="4549" max="4549" width="10.875" style="221" customWidth="1"/>
    <col min="4550" max="4550" width="10" style="221" customWidth="1"/>
    <col min="4551" max="4552" width="10.875" style="221" customWidth="1"/>
    <col min="4553" max="4553" width="9.625" style="221" bestFit="1" customWidth="1"/>
    <col min="4554" max="4555" width="12.125" style="221" bestFit="1" customWidth="1"/>
    <col min="4556" max="4556" width="9.625" style="221" bestFit="1" customWidth="1"/>
    <col min="4557" max="4557" width="12.875" style="221" customWidth="1"/>
    <col min="4558" max="4558" width="9.75" style="221" bestFit="1" customWidth="1"/>
    <col min="4559" max="4559" width="9.625" style="221" bestFit="1" customWidth="1"/>
    <col min="4560" max="4560" width="12.75" style="221" bestFit="1" customWidth="1"/>
    <col min="4561" max="4561" width="10.875" style="221" bestFit="1" customWidth="1"/>
    <col min="4562" max="4562" width="9.625" style="221" bestFit="1" customWidth="1"/>
    <col min="4563" max="4563" width="10.875" style="221" bestFit="1" customWidth="1"/>
    <col min="4564" max="4564" width="10.625" style="221" customWidth="1"/>
    <col min="4565" max="4565" width="10.875" style="221" bestFit="1" customWidth="1"/>
    <col min="4566" max="4566" width="11.25" style="221" customWidth="1"/>
    <col min="4567" max="4567" width="9.125" style="221"/>
    <col min="4568" max="4568" width="10.75" style="221" customWidth="1"/>
    <col min="4569" max="4569" width="11.125" style="221" customWidth="1"/>
    <col min="4570" max="4570" width="9.625" style="221" bestFit="1" customWidth="1"/>
    <col min="4571" max="4572" width="10.125" style="221" customWidth="1"/>
    <col min="4573" max="4573" width="10.875" style="221" bestFit="1" customWidth="1"/>
    <col min="4574" max="4608" width="9.125" style="221"/>
    <col min="4609" max="4609" width="0.125" style="221" customWidth="1"/>
    <col min="4610" max="4610" width="52.375" style="221" customWidth="1"/>
    <col min="4611" max="4611" width="8.125" style="221" customWidth="1"/>
    <col min="4612" max="4612" width="9.875" style="221" customWidth="1"/>
    <col min="4613" max="4613" width="13.75" style="221" customWidth="1"/>
    <col min="4614" max="4614" width="9.25" style="221" bestFit="1" customWidth="1"/>
    <col min="4615" max="4615" width="9.625" style="221" customWidth="1"/>
    <col min="4616" max="4616" width="9" style="221" customWidth="1"/>
    <col min="4617" max="4618" width="9.25" style="221" bestFit="1" customWidth="1"/>
    <col min="4619" max="4619" width="10.375" style="221" customWidth="1"/>
    <col min="4620" max="4620" width="13.875" style="221" customWidth="1"/>
    <col min="4621" max="4621" width="12.375" style="221" customWidth="1"/>
    <col min="4622" max="4622" width="10.625" style="221" customWidth="1"/>
    <col min="4623" max="4623" width="13.25" style="221" customWidth="1"/>
    <col min="4624" max="4624" width="9.25" style="221" bestFit="1" customWidth="1"/>
    <col min="4625" max="4625" width="13" style="221" customWidth="1"/>
    <col min="4626" max="4626" width="8.75" style="221" customWidth="1"/>
    <col min="4627" max="4630" width="9.25" style="221" bestFit="1" customWidth="1"/>
    <col min="4631" max="4631" width="11.75" style="221" customWidth="1"/>
    <col min="4632" max="4632" width="14.125" style="221" customWidth="1"/>
    <col min="4633" max="4633" width="13.75" style="221" customWidth="1"/>
    <col min="4634" max="4634" width="10.875" style="221" customWidth="1"/>
    <col min="4635" max="4635" width="12.375" style="221" customWidth="1"/>
    <col min="4636" max="4636" width="11.875" style="221" customWidth="1"/>
    <col min="4637" max="4637" width="13.125" style="221" customWidth="1"/>
    <col min="4638" max="4642" width="9.25" style="221" bestFit="1" customWidth="1"/>
    <col min="4643" max="4643" width="11.75" style="221" customWidth="1"/>
    <col min="4644" max="4644" width="14.375" style="221" customWidth="1"/>
    <col min="4645" max="4645" width="13.625" style="221" customWidth="1"/>
    <col min="4646" max="4646" width="11" style="221" customWidth="1"/>
    <col min="4647" max="4647" width="13" style="221" customWidth="1"/>
    <col min="4648" max="4648" width="9.25" style="221" bestFit="1" customWidth="1"/>
    <col min="4649" max="4649" width="12.75" style="221" customWidth="1"/>
    <col min="4650" max="4654" width="9.25" style="221" bestFit="1" customWidth="1"/>
    <col min="4655" max="4655" width="10.75" style="221" customWidth="1"/>
    <col min="4656" max="4656" width="14.25" style="221" customWidth="1"/>
    <col min="4657" max="4657" width="13.75" style="221" customWidth="1"/>
    <col min="4658" max="4658" width="12" style="221" customWidth="1"/>
    <col min="4659" max="4659" width="14.75" style="221" customWidth="1"/>
    <col min="4660" max="4660" width="9.25" style="221" bestFit="1" customWidth="1"/>
    <col min="4661" max="4661" width="13.875" style="221" customWidth="1"/>
    <col min="4662" max="4666" width="9.25" style="221" bestFit="1" customWidth="1"/>
    <col min="4667" max="4667" width="11.25" style="221" customWidth="1"/>
    <col min="4668" max="4668" width="14.875" style="221" customWidth="1"/>
    <col min="4669" max="4669" width="14" style="221" customWidth="1"/>
    <col min="4670" max="4670" width="13" style="221" customWidth="1"/>
    <col min="4671" max="4671" width="13.375" style="221" customWidth="1"/>
    <col min="4672" max="4672" width="10.125" style="221" customWidth="1"/>
    <col min="4673" max="4673" width="12.625" style="221" customWidth="1"/>
    <col min="4674" max="4678" width="9.25" style="221" bestFit="1" customWidth="1"/>
    <col min="4679" max="4679" width="9.875" style="221" customWidth="1"/>
    <col min="4680" max="4680" width="13.125" style="221" customWidth="1"/>
    <col min="4681" max="4681" width="12.375" style="221" customWidth="1"/>
    <col min="4682" max="4682" width="11" style="221" customWidth="1"/>
    <col min="4683" max="4683" width="11.625" style="221" customWidth="1"/>
    <col min="4684" max="4684" width="9.25" style="221" bestFit="1" customWidth="1"/>
    <col min="4685" max="4685" width="9.75" style="221" customWidth="1"/>
    <col min="4686" max="4692" width="9.25" style="221" bestFit="1" customWidth="1"/>
    <col min="4693" max="4693" width="11.625" style="221" customWidth="1"/>
    <col min="4694" max="4694" width="10.125" style="221" customWidth="1"/>
    <col min="4695" max="4695" width="13.25" style="221" customWidth="1"/>
    <col min="4696" max="4696" width="11.25" style="221" customWidth="1"/>
    <col min="4697" max="4697" width="13.625" style="221" customWidth="1"/>
    <col min="4698" max="4698" width="12.625" style="221" customWidth="1"/>
    <col min="4699" max="4699" width="11.125" style="221" customWidth="1"/>
    <col min="4700" max="4700" width="14.625" style="221" customWidth="1"/>
    <col min="4701" max="4701" width="15" style="221" customWidth="1"/>
    <col min="4702" max="4703" width="9.25" style="221" bestFit="1" customWidth="1"/>
    <col min="4704" max="4704" width="11.625" style="221" customWidth="1"/>
    <col min="4705" max="4705" width="11" style="221" customWidth="1"/>
    <col min="4706" max="4706" width="10.375" style="221" customWidth="1"/>
    <col min="4707" max="4707" width="11" style="221" customWidth="1"/>
    <col min="4708" max="4708" width="9.25" style="221" bestFit="1" customWidth="1"/>
    <col min="4709" max="4709" width="11.375" style="221" customWidth="1"/>
    <col min="4710" max="4716" width="9.25" style="221" bestFit="1" customWidth="1"/>
    <col min="4717" max="4717" width="10.875" style="221" customWidth="1"/>
    <col min="4718" max="4718" width="10.75" style="221" customWidth="1"/>
    <col min="4719" max="4719" width="10.875" style="221" customWidth="1"/>
    <col min="4720" max="4720" width="9.625" style="221" bestFit="1" customWidth="1"/>
    <col min="4721" max="4721" width="10.25" style="221" customWidth="1"/>
    <col min="4722" max="4726" width="9.625" style="221" bestFit="1" customWidth="1"/>
    <col min="4727" max="4727" width="9.25" style="221" bestFit="1" customWidth="1"/>
    <col min="4728" max="4728" width="11.875" style="221" customWidth="1"/>
    <col min="4729" max="4729" width="10.625" style="221" customWidth="1"/>
    <col min="4730" max="4730" width="9.625" style="221" bestFit="1" customWidth="1"/>
    <col min="4731" max="4731" width="10.125" style="221" customWidth="1"/>
    <col min="4732" max="4732" width="9.625" style="221" bestFit="1" customWidth="1"/>
    <col min="4733" max="4733" width="11.75" style="221" customWidth="1"/>
    <col min="4734" max="4736" width="9.25" style="221" bestFit="1" customWidth="1"/>
    <col min="4737" max="4739" width="9.625" style="221" bestFit="1" customWidth="1"/>
    <col min="4740" max="4741" width="10.75" style="221" customWidth="1"/>
    <col min="4742" max="4742" width="9.625" style="221" bestFit="1" customWidth="1"/>
    <col min="4743" max="4743" width="10.75" style="221" customWidth="1"/>
    <col min="4744" max="4744" width="9.625" style="221" bestFit="1" customWidth="1"/>
    <col min="4745" max="4745" width="11" style="221" customWidth="1"/>
    <col min="4746" max="4751" width="9.625" style="221" bestFit="1" customWidth="1"/>
    <col min="4752" max="4752" width="10.625" style="221" customWidth="1"/>
    <col min="4753" max="4753" width="11.125" style="221" customWidth="1"/>
    <col min="4754" max="4754" width="9.625" style="221" bestFit="1" customWidth="1"/>
    <col min="4755" max="4755" width="10.625" style="221" customWidth="1"/>
    <col min="4756" max="4756" width="9.625" style="221" bestFit="1" customWidth="1"/>
    <col min="4757" max="4757" width="10.625" style="221" customWidth="1"/>
    <col min="4758" max="4766" width="9.625" style="221" bestFit="1" customWidth="1"/>
    <col min="4767" max="4767" width="11" style="221" customWidth="1"/>
    <col min="4768" max="4768" width="10.875" style="221" customWidth="1"/>
    <col min="4769" max="4771" width="9.25" style="221" bestFit="1" customWidth="1"/>
    <col min="4772" max="4772" width="9.625" style="221" bestFit="1" customWidth="1"/>
    <col min="4773" max="4773" width="9.25" style="221" bestFit="1" customWidth="1"/>
    <col min="4774" max="4776" width="9.625" style="221" bestFit="1" customWidth="1"/>
    <col min="4777" max="4777" width="10.25" style="221" customWidth="1"/>
    <col min="4778" max="4778" width="9.625" style="221" bestFit="1" customWidth="1"/>
    <col min="4779" max="4779" width="10.875" style="221" customWidth="1"/>
    <col min="4780" max="4780" width="9.625" style="221" bestFit="1" customWidth="1"/>
    <col min="4781" max="4782" width="9.25" style="221" bestFit="1" customWidth="1"/>
    <col min="4783" max="4790" width="9.625" style="221" bestFit="1" customWidth="1"/>
    <col min="4791" max="4794" width="11.625" style="221" customWidth="1"/>
    <col min="4795" max="4799" width="9.75" style="221" bestFit="1" customWidth="1"/>
    <col min="4800" max="4800" width="12.125" style="221" customWidth="1"/>
    <col min="4801" max="4801" width="11.75" style="221" customWidth="1"/>
    <col min="4802" max="4802" width="10.875" style="221" bestFit="1" customWidth="1"/>
    <col min="4803" max="4803" width="12.125" style="221" customWidth="1"/>
    <col min="4804" max="4804" width="10.875" style="221" bestFit="1" customWidth="1"/>
    <col min="4805" max="4805" width="10.875" style="221" customWidth="1"/>
    <col min="4806" max="4806" width="10" style="221" customWidth="1"/>
    <col min="4807" max="4808" width="10.875" style="221" customWidth="1"/>
    <col min="4809" max="4809" width="9.625" style="221" bestFit="1" customWidth="1"/>
    <col min="4810" max="4811" width="12.125" style="221" bestFit="1" customWidth="1"/>
    <col min="4812" max="4812" width="9.625" style="221" bestFit="1" customWidth="1"/>
    <col min="4813" max="4813" width="12.875" style="221" customWidth="1"/>
    <col min="4814" max="4814" width="9.75" style="221" bestFit="1" customWidth="1"/>
    <col min="4815" max="4815" width="9.625" style="221" bestFit="1" customWidth="1"/>
    <col min="4816" max="4816" width="12.75" style="221" bestFit="1" customWidth="1"/>
    <col min="4817" max="4817" width="10.875" style="221" bestFit="1" customWidth="1"/>
    <col min="4818" max="4818" width="9.625" style="221" bestFit="1" customWidth="1"/>
    <col min="4819" max="4819" width="10.875" style="221" bestFit="1" customWidth="1"/>
    <col min="4820" max="4820" width="10.625" style="221" customWidth="1"/>
    <col min="4821" max="4821" width="10.875" style="221" bestFit="1" customWidth="1"/>
    <col min="4822" max="4822" width="11.25" style="221" customWidth="1"/>
    <col min="4823" max="4823" width="9.125" style="221"/>
    <col min="4824" max="4824" width="10.75" style="221" customWidth="1"/>
    <col min="4825" max="4825" width="11.125" style="221" customWidth="1"/>
    <col min="4826" max="4826" width="9.625" style="221" bestFit="1" customWidth="1"/>
    <col min="4827" max="4828" width="10.125" style="221" customWidth="1"/>
    <col min="4829" max="4829" width="10.875" style="221" bestFit="1" customWidth="1"/>
    <col min="4830" max="4864" width="9.125" style="221"/>
    <col min="4865" max="4865" width="0.125" style="221" customWidth="1"/>
    <col min="4866" max="4866" width="52.375" style="221" customWidth="1"/>
    <col min="4867" max="4867" width="8.125" style="221" customWidth="1"/>
    <col min="4868" max="4868" width="9.875" style="221" customWidth="1"/>
    <col min="4869" max="4869" width="13.75" style="221" customWidth="1"/>
    <col min="4870" max="4870" width="9.25" style="221" bestFit="1" customWidth="1"/>
    <col min="4871" max="4871" width="9.625" style="221" customWidth="1"/>
    <col min="4872" max="4872" width="9" style="221" customWidth="1"/>
    <col min="4873" max="4874" width="9.25" style="221" bestFit="1" customWidth="1"/>
    <col min="4875" max="4875" width="10.375" style="221" customWidth="1"/>
    <col min="4876" max="4876" width="13.875" style="221" customWidth="1"/>
    <col min="4877" max="4877" width="12.375" style="221" customWidth="1"/>
    <col min="4878" max="4878" width="10.625" style="221" customWidth="1"/>
    <col min="4879" max="4879" width="13.25" style="221" customWidth="1"/>
    <col min="4880" max="4880" width="9.25" style="221" bestFit="1" customWidth="1"/>
    <col min="4881" max="4881" width="13" style="221" customWidth="1"/>
    <col min="4882" max="4882" width="8.75" style="221" customWidth="1"/>
    <col min="4883" max="4886" width="9.25" style="221" bestFit="1" customWidth="1"/>
    <col min="4887" max="4887" width="11.75" style="221" customWidth="1"/>
    <col min="4888" max="4888" width="14.125" style="221" customWidth="1"/>
    <col min="4889" max="4889" width="13.75" style="221" customWidth="1"/>
    <col min="4890" max="4890" width="10.875" style="221" customWidth="1"/>
    <col min="4891" max="4891" width="12.375" style="221" customWidth="1"/>
    <col min="4892" max="4892" width="11.875" style="221" customWidth="1"/>
    <col min="4893" max="4893" width="13.125" style="221" customWidth="1"/>
    <col min="4894" max="4898" width="9.25" style="221" bestFit="1" customWidth="1"/>
    <col min="4899" max="4899" width="11.75" style="221" customWidth="1"/>
    <col min="4900" max="4900" width="14.375" style="221" customWidth="1"/>
    <col min="4901" max="4901" width="13.625" style="221" customWidth="1"/>
    <col min="4902" max="4902" width="11" style="221" customWidth="1"/>
    <col min="4903" max="4903" width="13" style="221" customWidth="1"/>
    <col min="4904" max="4904" width="9.25" style="221" bestFit="1" customWidth="1"/>
    <col min="4905" max="4905" width="12.75" style="221" customWidth="1"/>
    <col min="4906" max="4910" width="9.25" style="221" bestFit="1" customWidth="1"/>
    <col min="4911" max="4911" width="10.75" style="221" customWidth="1"/>
    <col min="4912" max="4912" width="14.25" style="221" customWidth="1"/>
    <col min="4913" max="4913" width="13.75" style="221" customWidth="1"/>
    <col min="4914" max="4914" width="12" style="221" customWidth="1"/>
    <col min="4915" max="4915" width="14.75" style="221" customWidth="1"/>
    <col min="4916" max="4916" width="9.25" style="221" bestFit="1" customWidth="1"/>
    <col min="4917" max="4917" width="13.875" style="221" customWidth="1"/>
    <col min="4918" max="4922" width="9.25" style="221" bestFit="1" customWidth="1"/>
    <col min="4923" max="4923" width="11.25" style="221" customWidth="1"/>
    <col min="4924" max="4924" width="14.875" style="221" customWidth="1"/>
    <col min="4925" max="4925" width="14" style="221" customWidth="1"/>
    <col min="4926" max="4926" width="13" style="221" customWidth="1"/>
    <col min="4927" max="4927" width="13.375" style="221" customWidth="1"/>
    <col min="4928" max="4928" width="10.125" style="221" customWidth="1"/>
    <col min="4929" max="4929" width="12.625" style="221" customWidth="1"/>
    <col min="4930" max="4934" width="9.25" style="221" bestFit="1" customWidth="1"/>
    <col min="4935" max="4935" width="9.875" style="221" customWidth="1"/>
    <col min="4936" max="4936" width="13.125" style="221" customWidth="1"/>
    <col min="4937" max="4937" width="12.375" style="221" customWidth="1"/>
    <col min="4938" max="4938" width="11" style="221" customWidth="1"/>
    <col min="4939" max="4939" width="11.625" style="221" customWidth="1"/>
    <col min="4940" max="4940" width="9.25" style="221" bestFit="1" customWidth="1"/>
    <col min="4941" max="4941" width="9.75" style="221" customWidth="1"/>
    <col min="4942" max="4948" width="9.25" style="221" bestFit="1" customWidth="1"/>
    <col min="4949" max="4949" width="11.625" style="221" customWidth="1"/>
    <col min="4950" max="4950" width="10.125" style="221" customWidth="1"/>
    <col min="4951" max="4951" width="13.25" style="221" customWidth="1"/>
    <col min="4952" max="4952" width="11.25" style="221" customWidth="1"/>
    <col min="4953" max="4953" width="13.625" style="221" customWidth="1"/>
    <col min="4954" max="4954" width="12.625" style="221" customWidth="1"/>
    <col min="4955" max="4955" width="11.125" style="221" customWidth="1"/>
    <col min="4956" max="4956" width="14.625" style="221" customWidth="1"/>
    <col min="4957" max="4957" width="15" style="221" customWidth="1"/>
    <col min="4958" max="4959" width="9.25" style="221" bestFit="1" customWidth="1"/>
    <col min="4960" max="4960" width="11.625" style="221" customWidth="1"/>
    <col min="4961" max="4961" width="11" style="221" customWidth="1"/>
    <col min="4962" max="4962" width="10.375" style="221" customWidth="1"/>
    <col min="4963" max="4963" width="11" style="221" customWidth="1"/>
    <col min="4964" max="4964" width="9.25" style="221" bestFit="1" customWidth="1"/>
    <col min="4965" max="4965" width="11.375" style="221" customWidth="1"/>
    <col min="4966" max="4972" width="9.25" style="221" bestFit="1" customWidth="1"/>
    <col min="4973" max="4973" width="10.875" style="221" customWidth="1"/>
    <col min="4974" max="4974" width="10.75" style="221" customWidth="1"/>
    <col min="4975" max="4975" width="10.875" style="221" customWidth="1"/>
    <col min="4976" max="4976" width="9.625" style="221" bestFit="1" customWidth="1"/>
    <col min="4977" max="4977" width="10.25" style="221" customWidth="1"/>
    <col min="4978" max="4982" width="9.625" style="221" bestFit="1" customWidth="1"/>
    <col min="4983" max="4983" width="9.25" style="221" bestFit="1" customWidth="1"/>
    <col min="4984" max="4984" width="11.875" style="221" customWidth="1"/>
    <col min="4985" max="4985" width="10.625" style="221" customWidth="1"/>
    <col min="4986" max="4986" width="9.625" style="221" bestFit="1" customWidth="1"/>
    <col min="4987" max="4987" width="10.125" style="221" customWidth="1"/>
    <col min="4988" max="4988" width="9.625" style="221" bestFit="1" customWidth="1"/>
    <col min="4989" max="4989" width="11.75" style="221" customWidth="1"/>
    <col min="4990" max="4992" width="9.25" style="221" bestFit="1" customWidth="1"/>
    <col min="4993" max="4995" width="9.625" style="221" bestFit="1" customWidth="1"/>
    <col min="4996" max="4997" width="10.75" style="221" customWidth="1"/>
    <col min="4998" max="4998" width="9.625" style="221" bestFit="1" customWidth="1"/>
    <col min="4999" max="4999" width="10.75" style="221" customWidth="1"/>
    <col min="5000" max="5000" width="9.625" style="221" bestFit="1" customWidth="1"/>
    <col min="5001" max="5001" width="11" style="221" customWidth="1"/>
    <col min="5002" max="5007" width="9.625" style="221" bestFit="1" customWidth="1"/>
    <col min="5008" max="5008" width="10.625" style="221" customWidth="1"/>
    <col min="5009" max="5009" width="11.125" style="221" customWidth="1"/>
    <col min="5010" max="5010" width="9.625" style="221" bestFit="1" customWidth="1"/>
    <col min="5011" max="5011" width="10.625" style="221" customWidth="1"/>
    <col min="5012" max="5012" width="9.625" style="221" bestFit="1" customWidth="1"/>
    <col min="5013" max="5013" width="10.625" style="221" customWidth="1"/>
    <col min="5014" max="5022" width="9.625" style="221" bestFit="1" customWidth="1"/>
    <col min="5023" max="5023" width="11" style="221" customWidth="1"/>
    <col min="5024" max="5024" width="10.875" style="221" customWidth="1"/>
    <col min="5025" max="5027" width="9.25" style="221" bestFit="1" customWidth="1"/>
    <col min="5028" max="5028" width="9.625" style="221" bestFit="1" customWidth="1"/>
    <col min="5029" max="5029" width="9.25" style="221" bestFit="1" customWidth="1"/>
    <col min="5030" max="5032" width="9.625" style="221" bestFit="1" customWidth="1"/>
    <col min="5033" max="5033" width="10.25" style="221" customWidth="1"/>
    <col min="5034" max="5034" width="9.625" style="221" bestFit="1" customWidth="1"/>
    <col min="5035" max="5035" width="10.875" style="221" customWidth="1"/>
    <col min="5036" max="5036" width="9.625" style="221" bestFit="1" customWidth="1"/>
    <col min="5037" max="5038" width="9.25" style="221" bestFit="1" customWidth="1"/>
    <col min="5039" max="5046" width="9.625" style="221" bestFit="1" customWidth="1"/>
    <col min="5047" max="5050" width="11.625" style="221" customWidth="1"/>
    <col min="5051" max="5055" width="9.75" style="221" bestFit="1" customWidth="1"/>
    <col min="5056" max="5056" width="12.125" style="221" customWidth="1"/>
    <col min="5057" max="5057" width="11.75" style="221" customWidth="1"/>
    <col min="5058" max="5058" width="10.875" style="221" bestFit="1" customWidth="1"/>
    <col min="5059" max="5059" width="12.125" style="221" customWidth="1"/>
    <col min="5060" max="5060" width="10.875" style="221" bestFit="1" customWidth="1"/>
    <col min="5061" max="5061" width="10.875" style="221" customWidth="1"/>
    <col min="5062" max="5062" width="10" style="221" customWidth="1"/>
    <col min="5063" max="5064" width="10.875" style="221" customWidth="1"/>
    <col min="5065" max="5065" width="9.625" style="221" bestFit="1" customWidth="1"/>
    <col min="5066" max="5067" width="12.125" style="221" bestFit="1" customWidth="1"/>
    <col min="5068" max="5068" width="9.625" style="221" bestFit="1" customWidth="1"/>
    <col min="5069" max="5069" width="12.875" style="221" customWidth="1"/>
    <col min="5070" max="5070" width="9.75" style="221" bestFit="1" customWidth="1"/>
    <col min="5071" max="5071" width="9.625" style="221" bestFit="1" customWidth="1"/>
    <col min="5072" max="5072" width="12.75" style="221" bestFit="1" customWidth="1"/>
    <col min="5073" max="5073" width="10.875" style="221" bestFit="1" customWidth="1"/>
    <col min="5074" max="5074" width="9.625" style="221" bestFit="1" customWidth="1"/>
    <col min="5075" max="5075" width="10.875" style="221" bestFit="1" customWidth="1"/>
    <col min="5076" max="5076" width="10.625" style="221" customWidth="1"/>
    <col min="5077" max="5077" width="10.875" style="221" bestFit="1" customWidth="1"/>
    <col min="5078" max="5078" width="11.25" style="221" customWidth="1"/>
    <col min="5079" max="5079" width="9.125" style="221"/>
    <col min="5080" max="5080" width="10.75" style="221" customWidth="1"/>
    <col min="5081" max="5081" width="11.125" style="221" customWidth="1"/>
    <col min="5082" max="5082" width="9.625" style="221" bestFit="1" customWidth="1"/>
    <col min="5083" max="5084" width="10.125" style="221" customWidth="1"/>
    <col min="5085" max="5085" width="10.875" style="221" bestFit="1" customWidth="1"/>
    <col min="5086" max="5120" width="9.125" style="221"/>
    <col min="5121" max="5121" width="0.125" style="221" customWidth="1"/>
    <col min="5122" max="5122" width="52.375" style="221" customWidth="1"/>
    <col min="5123" max="5123" width="8.125" style="221" customWidth="1"/>
    <col min="5124" max="5124" width="9.875" style="221" customWidth="1"/>
    <col min="5125" max="5125" width="13.75" style="221" customWidth="1"/>
    <col min="5126" max="5126" width="9.25" style="221" bestFit="1" customWidth="1"/>
    <col min="5127" max="5127" width="9.625" style="221" customWidth="1"/>
    <col min="5128" max="5128" width="9" style="221" customWidth="1"/>
    <col min="5129" max="5130" width="9.25" style="221" bestFit="1" customWidth="1"/>
    <col min="5131" max="5131" width="10.375" style="221" customWidth="1"/>
    <col min="5132" max="5132" width="13.875" style="221" customWidth="1"/>
    <col min="5133" max="5133" width="12.375" style="221" customWidth="1"/>
    <col min="5134" max="5134" width="10.625" style="221" customWidth="1"/>
    <col min="5135" max="5135" width="13.25" style="221" customWidth="1"/>
    <col min="5136" max="5136" width="9.25" style="221" bestFit="1" customWidth="1"/>
    <col min="5137" max="5137" width="13" style="221" customWidth="1"/>
    <col min="5138" max="5138" width="8.75" style="221" customWidth="1"/>
    <col min="5139" max="5142" width="9.25" style="221" bestFit="1" customWidth="1"/>
    <col min="5143" max="5143" width="11.75" style="221" customWidth="1"/>
    <col min="5144" max="5144" width="14.125" style="221" customWidth="1"/>
    <col min="5145" max="5145" width="13.75" style="221" customWidth="1"/>
    <col min="5146" max="5146" width="10.875" style="221" customWidth="1"/>
    <col min="5147" max="5147" width="12.375" style="221" customWidth="1"/>
    <col min="5148" max="5148" width="11.875" style="221" customWidth="1"/>
    <col min="5149" max="5149" width="13.125" style="221" customWidth="1"/>
    <col min="5150" max="5154" width="9.25" style="221" bestFit="1" customWidth="1"/>
    <col min="5155" max="5155" width="11.75" style="221" customWidth="1"/>
    <col min="5156" max="5156" width="14.375" style="221" customWidth="1"/>
    <col min="5157" max="5157" width="13.625" style="221" customWidth="1"/>
    <col min="5158" max="5158" width="11" style="221" customWidth="1"/>
    <col min="5159" max="5159" width="13" style="221" customWidth="1"/>
    <col min="5160" max="5160" width="9.25" style="221" bestFit="1" customWidth="1"/>
    <col min="5161" max="5161" width="12.75" style="221" customWidth="1"/>
    <col min="5162" max="5166" width="9.25" style="221" bestFit="1" customWidth="1"/>
    <col min="5167" max="5167" width="10.75" style="221" customWidth="1"/>
    <col min="5168" max="5168" width="14.25" style="221" customWidth="1"/>
    <col min="5169" max="5169" width="13.75" style="221" customWidth="1"/>
    <col min="5170" max="5170" width="12" style="221" customWidth="1"/>
    <col min="5171" max="5171" width="14.75" style="221" customWidth="1"/>
    <col min="5172" max="5172" width="9.25" style="221" bestFit="1" customWidth="1"/>
    <col min="5173" max="5173" width="13.875" style="221" customWidth="1"/>
    <col min="5174" max="5178" width="9.25" style="221" bestFit="1" customWidth="1"/>
    <col min="5179" max="5179" width="11.25" style="221" customWidth="1"/>
    <col min="5180" max="5180" width="14.875" style="221" customWidth="1"/>
    <col min="5181" max="5181" width="14" style="221" customWidth="1"/>
    <col min="5182" max="5182" width="13" style="221" customWidth="1"/>
    <col min="5183" max="5183" width="13.375" style="221" customWidth="1"/>
    <col min="5184" max="5184" width="10.125" style="221" customWidth="1"/>
    <col min="5185" max="5185" width="12.625" style="221" customWidth="1"/>
    <col min="5186" max="5190" width="9.25" style="221" bestFit="1" customWidth="1"/>
    <col min="5191" max="5191" width="9.875" style="221" customWidth="1"/>
    <col min="5192" max="5192" width="13.125" style="221" customWidth="1"/>
    <col min="5193" max="5193" width="12.375" style="221" customWidth="1"/>
    <col min="5194" max="5194" width="11" style="221" customWidth="1"/>
    <col min="5195" max="5195" width="11.625" style="221" customWidth="1"/>
    <col min="5196" max="5196" width="9.25" style="221" bestFit="1" customWidth="1"/>
    <col min="5197" max="5197" width="9.75" style="221" customWidth="1"/>
    <col min="5198" max="5204" width="9.25" style="221" bestFit="1" customWidth="1"/>
    <col min="5205" max="5205" width="11.625" style="221" customWidth="1"/>
    <col min="5206" max="5206" width="10.125" style="221" customWidth="1"/>
    <col min="5207" max="5207" width="13.25" style="221" customWidth="1"/>
    <col min="5208" max="5208" width="11.25" style="221" customWidth="1"/>
    <col min="5209" max="5209" width="13.625" style="221" customWidth="1"/>
    <col min="5210" max="5210" width="12.625" style="221" customWidth="1"/>
    <col min="5211" max="5211" width="11.125" style="221" customWidth="1"/>
    <col min="5212" max="5212" width="14.625" style="221" customWidth="1"/>
    <col min="5213" max="5213" width="15" style="221" customWidth="1"/>
    <col min="5214" max="5215" width="9.25" style="221" bestFit="1" customWidth="1"/>
    <col min="5216" max="5216" width="11.625" style="221" customWidth="1"/>
    <col min="5217" max="5217" width="11" style="221" customWidth="1"/>
    <col min="5218" max="5218" width="10.375" style="221" customWidth="1"/>
    <col min="5219" max="5219" width="11" style="221" customWidth="1"/>
    <col min="5220" max="5220" width="9.25" style="221" bestFit="1" customWidth="1"/>
    <col min="5221" max="5221" width="11.375" style="221" customWidth="1"/>
    <col min="5222" max="5228" width="9.25" style="221" bestFit="1" customWidth="1"/>
    <col min="5229" max="5229" width="10.875" style="221" customWidth="1"/>
    <col min="5230" max="5230" width="10.75" style="221" customWidth="1"/>
    <col min="5231" max="5231" width="10.875" style="221" customWidth="1"/>
    <col min="5232" max="5232" width="9.625" style="221" bestFit="1" customWidth="1"/>
    <col min="5233" max="5233" width="10.25" style="221" customWidth="1"/>
    <col min="5234" max="5238" width="9.625" style="221" bestFit="1" customWidth="1"/>
    <col min="5239" max="5239" width="9.25" style="221" bestFit="1" customWidth="1"/>
    <col min="5240" max="5240" width="11.875" style="221" customWidth="1"/>
    <col min="5241" max="5241" width="10.625" style="221" customWidth="1"/>
    <col min="5242" max="5242" width="9.625" style="221" bestFit="1" customWidth="1"/>
    <col min="5243" max="5243" width="10.125" style="221" customWidth="1"/>
    <col min="5244" max="5244" width="9.625" style="221" bestFit="1" customWidth="1"/>
    <col min="5245" max="5245" width="11.75" style="221" customWidth="1"/>
    <col min="5246" max="5248" width="9.25" style="221" bestFit="1" customWidth="1"/>
    <col min="5249" max="5251" width="9.625" style="221" bestFit="1" customWidth="1"/>
    <col min="5252" max="5253" width="10.75" style="221" customWidth="1"/>
    <col min="5254" max="5254" width="9.625" style="221" bestFit="1" customWidth="1"/>
    <col min="5255" max="5255" width="10.75" style="221" customWidth="1"/>
    <col min="5256" max="5256" width="9.625" style="221" bestFit="1" customWidth="1"/>
    <col min="5257" max="5257" width="11" style="221" customWidth="1"/>
    <col min="5258" max="5263" width="9.625" style="221" bestFit="1" customWidth="1"/>
    <col min="5264" max="5264" width="10.625" style="221" customWidth="1"/>
    <col min="5265" max="5265" width="11.125" style="221" customWidth="1"/>
    <col min="5266" max="5266" width="9.625" style="221" bestFit="1" customWidth="1"/>
    <col min="5267" max="5267" width="10.625" style="221" customWidth="1"/>
    <col min="5268" max="5268" width="9.625" style="221" bestFit="1" customWidth="1"/>
    <col min="5269" max="5269" width="10.625" style="221" customWidth="1"/>
    <col min="5270" max="5278" width="9.625" style="221" bestFit="1" customWidth="1"/>
    <col min="5279" max="5279" width="11" style="221" customWidth="1"/>
    <col min="5280" max="5280" width="10.875" style="221" customWidth="1"/>
    <col min="5281" max="5283" width="9.25" style="221" bestFit="1" customWidth="1"/>
    <col min="5284" max="5284" width="9.625" style="221" bestFit="1" customWidth="1"/>
    <col min="5285" max="5285" width="9.25" style="221" bestFit="1" customWidth="1"/>
    <col min="5286" max="5288" width="9.625" style="221" bestFit="1" customWidth="1"/>
    <col min="5289" max="5289" width="10.25" style="221" customWidth="1"/>
    <col min="5290" max="5290" width="9.625" style="221" bestFit="1" customWidth="1"/>
    <col min="5291" max="5291" width="10.875" style="221" customWidth="1"/>
    <col min="5292" max="5292" width="9.625" style="221" bestFit="1" customWidth="1"/>
    <col min="5293" max="5294" width="9.25" style="221" bestFit="1" customWidth="1"/>
    <col min="5295" max="5302" width="9.625" style="221" bestFit="1" customWidth="1"/>
    <col min="5303" max="5306" width="11.625" style="221" customWidth="1"/>
    <col min="5307" max="5311" width="9.75" style="221" bestFit="1" customWidth="1"/>
    <col min="5312" max="5312" width="12.125" style="221" customWidth="1"/>
    <col min="5313" max="5313" width="11.75" style="221" customWidth="1"/>
    <col min="5314" max="5314" width="10.875" style="221" bestFit="1" customWidth="1"/>
    <col min="5315" max="5315" width="12.125" style="221" customWidth="1"/>
    <col min="5316" max="5316" width="10.875" style="221" bestFit="1" customWidth="1"/>
    <col min="5317" max="5317" width="10.875" style="221" customWidth="1"/>
    <col min="5318" max="5318" width="10" style="221" customWidth="1"/>
    <col min="5319" max="5320" width="10.875" style="221" customWidth="1"/>
    <col min="5321" max="5321" width="9.625" style="221" bestFit="1" customWidth="1"/>
    <col min="5322" max="5323" width="12.125" style="221" bestFit="1" customWidth="1"/>
    <col min="5324" max="5324" width="9.625" style="221" bestFit="1" customWidth="1"/>
    <col min="5325" max="5325" width="12.875" style="221" customWidth="1"/>
    <col min="5326" max="5326" width="9.75" style="221" bestFit="1" customWidth="1"/>
    <col min="5327" max="5327" width="9.625" style="221" bestFit="1" customWidth="1"/>
    <col min="5328" max="5328" width="12.75" style="221" bestFit="1" customWidth="1"/>
    <col min="5329" max="5329" width="10.875" style="221" bestFit="1" customWidth="1"/>
    <col min="5330" max="5330" width="9.625" style="221" bestFit="1" customWidth="1"/>
    <col min="5331" max="5331" width="10.875" style="221" bestFit="1" customWidth="1"/>
    <col min="5332" max="5332" width="10.625" style="221" customWidth="1"/>
    <col min="5333" max="5333" width="10.875" style="221" bestFit="1" customWidth="1"/>
    <col min="5334" max="5334" width="11.25" style="221" customWidth="1"/>
    <col min="5335" max="5335" width="9.125" style="221"/>
    <col min="5336" max="5336" width="10.75" style="221" customWidth="1"/>
    <col min="5337" max="5337" width="11.125" style="221" customWidth="1"/>
    <col min="5338" max="5338" width="9.625" style="221" bestFit="1" customWidth="1"/>
    <col min="5339" max="5340" width="10.125" style="221" customWidth="1"/>
    <col min="5341" max="5341" width="10.875" style="221" bestFit="1" customWidth="1"/>
    <col min="5342" max="5376" width="9.125" style="221"/>
    <col min="5377" max="5377" width="0.125" style="221" customWidth="1"/>
    <col min="5378" max="5378" width="52.375" style="221" customWidth="1"/>
    <col min="5379" max="5379" width="8.125" style="221" customWidth="1"/>
    <col min="5380" max="5380" width="9.875" style="221" customWidth="1"/>
    <col min="5381" max="5381" width="13.75" style="221" customWidth="1"/>
    <col min="5382" max="5382" width="9.25" style="221" bestFit="1" customWidth="1"/>
    <col min="5383" max="5383" width="9.625" style="221" customWidth="1"/>
    <col min="5384" max="5384" width="9" style="221" customWidth="1"/>
    <col min="5385" max="5386" width="9.25" style="221" bestFit="1" customWidth="1"/>
    <col min="5387" max="5387" width="10.375" style="221" customWidth="1"/>
    <col min="5388" max="5388" width="13.875" style="221" customWidth="1"/>
    <col min="5389" max="5389" width="12.375" style="221" customWidth="1"/>
    <col min="5390" max="5390" width="10.625" style="221" customWidth="1"/>
    <col min="5391" max="5391" width="13.25" style="221" customWidth="1"/>
    <col min="5392" max="5392" width="9.25" style="221" bestFit="1" customWidth="1"/>
    <col min="5393" max="5393" width="13" style="221" customWidth="1"/>
    <col min="5394" max="5394" width="8.75" style="221" customWidth="1"/>
    <col min="5395" max="5398" width="9.25" style="221" bestFit="1" customWidth="1"/>
    <col min="5399" max="5399" width="11.75" style="221" customWidth="1"/>
    <col min="5400" max="5400" width="14.125" style="221" customWidth="1"/>
    <col min="5401" max="5401" width="13.75" style="221" customWidth="1"/>
    <col min="5402" max="5402" width="10.875" style="221" customWidth="1"/>
    <col min="5403" max="5403" width="12.375" style="221" customWidth="1"/>
    <col min="5404" max="5404" width="11.875" style="221" customWidth="1"/>
    <col min="5405" max="5405" width="13.125" style="221" customWidth="1"/>
    <col min="5406" max="5410" width="9.25" style="221" bestFit="1" customWidth="1"/>
    <col min="5411" max="5411" width="11.75" style="221" customWidth="1"/>
    <col min="5412" max="5412" width="14.375" style="221" customWidth="1"/>
    <col min="5413" max="5413" width="13.625" style="221" customWidth="1"/>
    <col min="5414" max="5414" width="11" style="221" customWidth="1"/>
    <col min="5415" max="5415" width="13" style="221" customWidth="1"/>
    <col min="5416" max="5416" width="9.25" style="221" bestFit="1" customWidth="1"/>
    <col min="5417" max="5417" width="12.75" style="221" customWidth="1"/>
    <col min="5418" max="5422" width="9.25" style="221" bestFit="1" customWidth="1"/>
    <col min="5423" max="5423" width="10.75" style="221" customWidth="1"/>
    <col min="5424" max="5424" width="14.25" style="221" customWidth="1"/>
    <col min="5425" max="5425" width="13.75" style="221" customWidth="1"/>
    <col min="5426" max="5426" width="12" style="221" customWidth="1"/>
    <col min="5427" max="5427" width="14.75" style="221" customWidth="1"/>
    <col min="5428" max="5428" width="9.25" style="221" bestFit="1" customWidth="1"/>
    <col min="5429" max="5429" width="13.875" style="221" customWidth="1"/>
    <col min="5430" max="5434" width="9.25" style="221" bestFit="1" customWidth="1"/>
    <col min="5435" max="5435" width="11.25" style="221" customWidth="1"/>
    <col min="5436" max="5436" width="14.875" style="221" customWidth="1"/>
    <col min="5437" max="5437" width="14" style="221" customWidth="1"/>
    <col min="5438" max="5438" width="13" style="221" customWidth="1"/>
    <col min="5439" max="5439" width="13.375" style="221" customWidth="1"/>
    <col min="5440" max="5440" width="10.125" style="221" customWidth="1"/>
    <col min="5441" max="5441" width="12.625" style="221" customWidth="1"/>
    <col min="5442" max="5446" width="9.25" style="221" bestFit="1" customWidth="1"/>
    <col min="5447" max="5447" width="9.875" style="221" customWidth="1"/>
    <col min="5448" max="5448" width="13.125" style="221" customWidth="1"/>
    <col min="5449" max="5449" width="12.375" style="221" customWidth="1"/>
    <col min="5450" max="5450" width="11" style="221" customWidth="1"/>
    <col min="5451" max="5451" width="11.625" style="221" customWidth="1"/>
    <col min="5452" max="5452" width="9.25" style="221" bestFit="1" customWidth="1"/>
    <col min="5453" max="5453" width="9.75" style="221" customWidth="1"/>
    <col min="5454" max="5460" width="9.25" style="221" bestFit="1" customWidth="1"/>
    <col min="5461" max="5461" width="11.625" style="221" customWidth="1"/>
    <col min="5462" max="5462" width="10.125" style="221" customWidth="1"/>
    <col min="5463" max="5463" width="13.25" style="221" customWidth="1"/>
    <col min="5464" max="5464" width="11.25" style="221" customWidth="1"/>
    <col min="5465" max="5465" width="13.625" style="221" customWidth="1"/>
    <col min="5466" max="5466" width="12.625" style="221" customWidth="1"/>
    <col min="5467" max="5467" width="11.125" style="221" customWidth="1"/>
    <col min="5468" max="5468" width="14.625" style="221" customWidth="1"/>
    <col min="5469" max="5469" width="15" style="221" customWidth="1"/>
    <col min="5470" max="5471" width="9.25" style="221" bestFit="1" customWidth="1"/>
    <col min="5472" max="5472" width="11.625" style="221" customWidth="1"/>
    <col min="5473" max="5473" width="11" style="221" customWidth="1"/>
    <col min="5474" max="5474" width="10.375" style="221" customWidth="1"/>
    <col min="5475" max="5475" width="11" style="221" customWidth="1"/>
    <col min="5476" max="5476" width="9.25" style="221" bestFit="1" customWidth="1"/>
    <col min="5477" max="5477" width="11.375" style="221" customWidth="1"/>
    <col min="5478" max="5484" width="9.25" style="221" bestFit="1" customWidth="1"/>
    <col min="5485" max="5485" width="10.875" style="221" customWidth="1"/>
    <col min="5486" max="5486" width="10.75" style="221" customWidth="1"/>
    <col min="5487" max="5487" width="10.875" style="221" customWidth="1"/>
    <col min="5488" max="5488" width="9.625" style="221" bestFit="1" customWidth="1"/>
    <col min="5489" max="5489" width="10.25" style="221" customWidth="1"/>
    <col min="5490" max="5494" width="9.625" style="221" bestFit="1" customWidth="1"/>
    <col min="5495" max="5495" width="9.25" style="221" bestFit="1" customWidth="1"/>
    <col min="5496" max="5496" width="11.875" style="221" customWidth="1"/>
    <col min="5497" max="5497" width="10.625" style="221" customWidth="1"/>
    <col min="5498" max="5498" width="9.625" style="221" bestFit="1" customWidth="1"/>
    <col min="5499" max="5499" width="10.125" style="221" customWidth="1"/>
    <col min="5500" max="5500" width="9.625" style="221" bestFit="1" customWidth="1"/>
    <col min="5501" max="5501" width="11.75" style="221" customWidth="1"/>
    <col min="5502" max="5504" width="9.25" style="221" bestFit="1" customWidth="1"/>
    <col min="5505" max="5507" width="9.625" style="221" bestFit="1" customWidth="1"/>
    <col min="5508" max="5509" width="10.75" style="221" customWidth="1"/>
    <col min="5510" max="5510" width="9.625" style="221" bestFit="1" customWidth="1"/>
    <col min="5511" max="5511" width="10.75" style="221" customWidth="1"/>
    <col min="5512" max="5512" width="9.625" style="221" bestFit="1" customWidth="1"/>
    <col min="5513" max="5513" width="11" style="221" customWidth="1"/>
    <col min="5514" max="5519" width="9.625" style="221" bestFit="1" customWidth="1"/>
    <col min="5520" max="5520" width="10.625" style="221" customWidth="1"/>
    <col min="5521" max="5521" width="11.125" style="221" customWidth="1"/>
    <col min="5522" max="5522" width="9.625" style="221" bestFit="1" customWidth="1"/>
    <col min="5523" max="5523" width="10.625" style="221" customWidth="1"/>
    <col min="5524" max="5524" width="9.625" style="221" bestFit="1" customWidth="1"/>
    <col min="5525" max="5525" width="10.625" style="221" customWidth="1"/>
    <col min="5526" max="5534" width="9.625" style="221" bestFit="1" customWidth="1"/>
    <col min="5535" max="5535" width="11" style="221" customWidth="1"/>
    <col min="5536" max="5536" width="10.875" style="221" customWidth="1"/>
    <col min="5537" max="5539" width="9.25" style="221" bestFit="1" customWidth="1"/>
    <col min="5540" max="5540" width="9.625" style="221" bestFit="1" customWidth="1"/>
    <col min="5541" max="5541" width="9.25" style="221" bestFit="1" customWidth="1"/>
    <col min="5542" max="5544" width="9.625" style="221" bestFit="1" customWidth="1"/>
    <col min="5545" max="5545" width="10.25" style="221" customWidth="1"/>
    <col min="5546" max="5546" width="9.625" style="221" bestFit="1" customWidth="1"/>
    <col min="5547" max="5547" width="10.875" style="221" customWidth="1"/>
    <col min="5548" max="5548" width="9.625" style="221" bestFit="1" customWidth="1"/>
    <col min="5549" max="5550" width="9.25" style="221" bestFit="1" customWidth="1"/>
    <col min="5551" max="5558" width="9.625" style="221" bestFit="1" customWidth="1"/>
    <col min="5559" max="5562" width="11.625" style="221" customWidth="1"/>
    <col min="5563" max="5567" width="9.75" style="221" bestFit="1" customWidth="1"/>
    <col min="5568" max="5568" width="12.125" style="221" customWidth="1"/>
    <col min="5569" max="5569" width="11.75" style="221" customWidth="1"/>
    <col min="5570" max="5570" width="10.875" style="221" bestFit="1" customWidth="1"/>
    <col min="5571" max="5571" width="12.125" style="221" customWidth="1"/>
    <col min="5572" max="5572" width="10.875" style="221" bestFit="1" customWidth="1"/>
    <col min="5573" max="5573" width="10.875" style="221" customWidth="1"/>
    <col min="5574" max="5574" width="10" style="221" customWidth="1"/>
    <col min="5575" max="5576" width="10.875" style="221" customWidth="1"/>
    <col min="5577" max="5577" width="9.625" style="221" bestFit="1" customWidth="1"/>
    <col min="5578" max="5579" width="12.125" style="221" bestFit="1" customWidth="1"/>
    <col min="5580" max="5580" width="9.625" style="221" bestFit="1" customWidth="1"/>
    <col min="5581" max="5581" width="12.875" style="221" customWidth="1"/>
    <col min="5582" max="5582" width="9.75" style="221" bestFit="1" customWidth="1"/>
    <col min="5583" max="5583" width="9.625" style="221" bestFit="1" customWidth="1"/>
    <col min="5584" max="5584" width="12.75" style="221" bestFit="1" customWidth="1"/>
    <col min="5585" max="5585" width="10.875" style="221" bestFit="1" customWidth="1"/>
    <col min="5586" max="5586" width="9.625" style="221" bestFit="1" customWidth="1"/>
    <col min="5587" max="5587" width="10.875" style="221" bestFit="1" customWidth="1"/>
    <col min="5588" max="5588" width="10.625" style="221" customWidth="1"/>
    <col min="5589" max="5589" width="10.875" style="221" bestFit="1" customWidth="1"/>
    <col min="5590" max="5590" width="11.25" style="221" customWidth="1"/>
    <col min="5591" max="5591" width="9.125" style="221"/>
    <col min="5592" max="5592" width="10.75" style="221" customWidth="1"/>
    <col min="5593" max="5593" width="11.125" style="221" customWidth="1"/>
    <col min="5594" max="5594" width="9.625" style="221" bestFit="1" customWidth="1"/>
    <col min="5595" max="5596" width="10.125" style="221" customWidth="1"/>
    <col min="5597" max="5597" width="10.875" style="221" bestFit="1" customWidth="1"/>
    <col min="5598" max="5632" width="9.125" style="221"/>
    <col min="5633" max="5633" width="0.125" style="221" customWidth="1"/>
    <col min="5634" max="5634" width="52.375" style="221" customWidth="1"/>
    <col min="5635" max="5635" width="8.125" style="221" customWidth="1"/>
    <col min="5636" max="5636" width="9.875" style="221" customWidth="1"/>
    <col min="5637" max="5637" width="13.75" style="221" customWidth="1"/>
    <col min="5638" max="5638" width="9.25" style="221" bestFit="1" customWidth="1"/>
    <col min="5639" max="5639" width="9.625" style="221" customWidth="1"/>
    <col min="5640" max="5640" width="9" style="221" customWidth="1"/>
    <col min="5641" max="5642" width="9.25" style="221" bestFit="1" customWidth="1"/>
    <col min="5643" max="5643" width="10.375" style="221" customWidth="1"/>
    <col min="5644" max="5644" width="13.875" style="221" customWidth="1"/>
    <col min="5645" max="5645" width="12.375" style="221" customWidth="1"/>
    <col min="5646" max="5646" width="10.625" style="221" customWidth="1"/>
    <col min="5647" max="5647" width="13.25" style="221" customWidth="1"/>
    <col min="5648" max="5648" width="9.25" style="221" bestFit="1" customWidth="1"/>
    <col min="5649" max="5649" width="13" style="221" customWidth="1"/>
    <col min="5650" max="5650" width="8.75" style="221" customWidth="1"/>
    <col min="5651" max="5654" width="9.25" style="221" bestFit="1" customWidth="1"/>
    <col min="5655" max="5655" width="11.75" style="221" customWidth="1"/>
    <col min="5656" max="5656" width="14.125" style="221" customWidth="1"/>
    <col min="5657" max="5657" width="13.75" style="221" customWidth="1"/>
    <col min="5658" max="5658" width="10.875" style="221" customWidth="1"/>
    <col min="5659" max="5659" width="12.375" style="221" customWidth="1"/>
    <col min="5660" max="5660" width="11.875" style="221" customWidth="1"/>
    <col min="5661" max="5661" width="13.125" style="221" customWidth="1"/>
    <col min="5662" max="5666" width="9.25" style="221" bestFit="1" customWidth="1"/>
    <col min="5667" max="5667" width="11.75" style="221" customWidth="1"/>
    <col min="5668" max="5668" width="14.375" style="221" customWidth="1"/>
    <col min="5669" max="5669" width="13.625" style="221" customWidth="1"/>
    <col min="5670" max="5670" width="11" style="221" customWidth="1"/>
    <col min="5671" max="5671" width="13" style="221" customWidth="1"/>
    <col min="5672" max="5672" width="9.25" style="221" bestFit="1" customWidth="1"/>
    <col min="5673" max="5673" width="12.75" style="221" customWidth="1"/>
    <col min="5674" max="5678" width="9.25" style="221" bestFit="1" customWidth="1"/>
    <col min="5679" max="5679" width="10.75" style="221" customWidth="1"/>
    <col min="5680" max="5680" width="14.25" style="221" customWidth="1"/>
    <col min="5681" max="5681" width="13.75" style="221" customWidth="1"/>
    <col min="5682" max="5682" width="12" style="221" customWidth="1"/>
    <col min="5683" max="5683" width="14.75" style="221" customWidth="1"/>
    <col min="5684" max="5684" width="9.25" style="221" bestFit="1" customWidth="1"/>
    <col min="5685" max="5685" width="13.875" style="221" customWidth="1"/>
    <col min="5686" max="5690" width="9.25" style="221" bestFit="1" customWidth="1"/>
    <col min="5691" max="5691" width="11.25" style="221" customWidth="1"/>
    <col min="5692" max="5692" width="14.875" style="221" customWidth="1"/>
    <col min="5693" max="5693" width="14" style="221" customWidth="1"/>
    <col min="5694" max="5694" width="13" style="221" customWidth="1"/>
    <col min="5695" max="5695" width="13.375" style="221" customWidth="1"/>
    <col min="5696" max="5696" width="10.125" style="221" customWidth="1"/>
    <col min="5697" max="5697" width="12.625" style="221" customWidth="1"/>
    <col min="5698" max="5702" width="9.25" style="221" bestFit="1" customWidth="1"/>
    <col min="5703" max="5703" width="9.875" style="221" customWidth="1"/>
    <col min="5704" max="5704" width="13.125" style="221" customWidth="1"/>
    <col min="5705" max="5705" width="12.375" style="221" customWidth="1"/>
    <col min="5706" max="5706" width="11" style="221" customWidth="1"/>
    <col min="5707" max="5707" width="11.625" style="221" customWidth="1"/>
    <col min="5708" max="5708" width="9.25" style="221" bestFit="1" customWidth="1"/>
    <col min="5709" max="5709" width="9.75" style="221" customWidth="1"/>
    <col min="5710" max="5716" width="9.25" style="221" bestFit="1" customWidth="1"/>
    <col min="5717" max="5717" width="11.625" style="221" customWidth="1"/>
    <col min="5718" max="5718" width="10.125" style="221" customWidth="1"/>
    <col min="5719" max="5719" width="13.25" style="221" customWidth="1"/>
    <col min="5720" max="5720" width="11.25" style="221" customWidth="1"/>
    <col min="5721" max="5721" width="13.625" style="221" customWidth="1"/>
    <col min="5722" max="5722" width="12.625" style="221" customWidth="1"/>
    <col min="5723" max="5723" width="11.125" style="221" customWidth="1"/>
    <col min="5724" max="5724" width="14.625" style="221" customWidth="1"/>
    <col min="5725" max="5725" width="15" style="221" customWidth="1"/>
    <col min="5726" max="5727" width="9.25" style="221" bestFit="1" customWidth="1"/>
    <col min="5728" max="5728" width="11.625" style="221" customWidth="1"/>
    <col min="5729" max="5729" width="11" style="221" customWidth="1"/>
    <col min="5730" max="5730" width="10.375" style="221" customWidth="1"/>
    <col min="5731" max="5731" width="11" style="221" customWidth="1"/>
    <col min="5732" max="5732" width="9.25" style="221" bestFit="1" customWidth="1"/>
    <col min="5733" max="5733" width="11.375" style="221" customWidth="1"/>
    <col min="5734" max="5740" width="9.25" style="221" bestFit="1" customWidth="1"/>
    <col min="5741" max="5741" width="10.875" style="221" customWidth="1"/>
    <col min="5742" max="5742" width="10.75" style="221" customWidth="1"/>
    <col min="5743" max="5743" width="10.875" style="221" customWidth="1"/>
    <col min="5744" max="5744" width="9.625" style="221" bestFit="1" customWidth="1"/>
    <col min="5745" max="5745" width="10.25" style="221" customWidth="1"/>
    <col min="5746" max="5750" width="9.625" style="221" bestFit="1" customWidth="1"/>
    <col min="5751" max="5751" width="9.25" style="221" bestFit="1" customWidth="1"/>
    <col min="5752" max="5752" width="11.875" style="221" customWidth="1"/>
    <col min="5753" max="5753" width="10.625" style="221" customWidth="1"/>
    <col min="5754" max="5754" width="9.625" style="221" bestFit="1" customWidth="1"/>
    <col min="5755" max="5755" width="10.125" style="221" customWidth="1"/>
    <col min="5756" max="5756" width="9.625" style="221" bestFit="1" customWidth="1"/>
    <col min="5757" max="5757" width="11.75" style="221" customWidth="1"/>
    <col min="5758" max="5760" width="9.25" style="221" bestFit="1" customWidth="1"/>
    <col min="5761" max="5763" width="9.625" style="221" bestFit="1" customWidth="1"/>
    <col min="5764" max="5765" width="10.75" style="221" customWidth="1"/>
    <col min="5766" max="5766" width="9.625" style="221" bestFit="1" customWidth="1"/>
    <col min="5767" max="5767" width="10.75" style="221" customWidth="1"/>
    <col min="5768" max="5768" width="9.625" style="221" bestFit="1" customWidth="1"/>
    <col min="5769" max="5769" width="11" style="221" customWidth="1"/>
    <col min="5770" max="5775" width="9.625" style="221" bestFit="1" customWidth="1"/>
    <col min="5776" max="5776" width="10.625" style="221" customWidth="1"/>
    <col min="5777" max="5777" width="11.125" style="221" customWidth="1"/>
    <col min="5778" max="5778" width="9.625" style="221" bestFit="1" customWidth="1"/>
    <col min="5779" max="5779" width="10.625" style="221" customWidth="1"/>
    <col min="5780" max="5780" width="9.625" style="221" bestFit="1" customWidth="1"/>
    <col min="5781" max="5781" width="10.625" style="221" customWidth="1"/>
    <col min="5782" max="5790" width="9.625" style="221" bestFit="1" customWidth="1"/>
    <col min="5791" max="5791" width="11" style="221" customWidth="1"/>
    <col min="5792" max="5792" width="10.875" style="221" customWidth="1"/>
    <col min="5793" max="5795" width="9.25" style="221" bestFit="1" customWidth="1"/>
    <col min="5796" max="5796" width="9.625" style="221" bestFit="1" customWidth="1"/>
    <col min="5797" max="5797" width="9.25" style="221" bestFit="1" customWidth="1"/>
    <col min="5798" max="5800" width="9.625" style="221" bestFit="1" customWidth="1"/>
    <col min="5801" max="5801" width="10.25" style="221" customWidth="1"/>
    <col min="5802" max="5802" width="9.625" style="221" bestFit="1" customWidth="1"/>
    <col min="5803" max="5803" width="10.875" style="221" customWidth="1"/>
    <col min="5804" max="5804" width="9.625" style="221" bestFit="1" customWidth="1"/>
    <col min="5805" max="5806" width="9.25" style="221" bestFit="1" customWidth="1"/>
    <col min="5807" max="5814" width="9.625" style="221" bestFit="1" customWidth="1"/>
    <col min="5815" max="5818" width="11.625" style="221" customWidth="1"/>
    <col min="5819" max="5823" width="9.75" style="221" bestFit="1" customWidth="1"/>
    <col min="5824" max="5824" width="12.125" style="221" customWidth="1"/>
    <col min="5825" max="5825" width="11.75" style="221" customWidth="1"/>
    <col min="5826" max="5826" width="10.875" style="221" bestFit="1" customWidth="1"/>
    <col min="5827" max="5827" width="12.125" style="221" customWidth="1"/>
    <col min="5828" max="5828" width="10.875" style="221" bestFit="1" customWidth="1"/>
    <col min="5829" max="5829" width="10.875" style="221" customWidth="1"/>
    <col min="5830" max="5830" width="10" style="221" customWidth="1"/>
    <col min="5831" max="5832" width="10.875" style="221" customWidth="1"/>
    <col min="5833" max="5833" width="9.625" style="221" bestFit="1" customWidth="1"/>
    <col min="5834" max="5835" width="12.125" style="221" bestFit="1" customWidth="1"/>
    <col min="5836" max="5836" width="9.625" style="221" bestFit="1" customWidth="1"/>
    <col min="5837" max="5837" width="12.875" style="221" customWidth="1"/>
    <col min="5838" max="5838" width="9.75" style="221" bestFit="1" customWidth="1"/>
    <col min="5839" max="5839" width="9.625" style="221" bestFit="1" customWidth="1"/>
    <col min="5840" max="5840" width="12.75" style="221" bestFit="1" customWidth="1"/>
    <col min="5841" max="5841" width="10.875" style="221" bestFit="1" customWidth="1"/>
    <col min="5842" max="5842" width="9.625" style="221" bestFit="1" customWidth="1"/>
    <col min="5843" max="5843" width="10.875" style="221" bestFit="1" customWidth="1"/>
    <col min="5844" max="5844" width="10.625" style="221" customWidth="1"/>
    <col min="5845" max="5845" width="10.875" style="221" bestFit="1" customWidth="1"/>
    <col min="5846" max="5846" width="11.25" style="221" customWidth="1"/>
    <col min="5847" max="5847" width="9.125" style="221"/>
    <col min="5848" max="5848" width="10.75" style="221" customWidth="1"/>
    <col min="5849" max="5849" width="11.125" style="221" customWidth="1"/>
    <col min="5850" max="5850" width="9.625" style="221" bestFit="1" customWidth="1"/>
    <col min="5851" max="5852" width="10.125" style="221" customWidth="1"/>
    <col min="5853" max="5853" width="10.875" style="221" bestFit="1" customWidth="1"/>
    <col min="5854" max="5888" width="9.125" style="221"/>
    <col min="5889" max="5889" width="0.125" style="221" customWidth="1"/>
    <col min="5890" max="5890" width="52.375" style="221" customWidth="1"/>
    <col min="5891" max="5891" width="8.125" style="221" customWidth="1"/>
    <col min="5892" max="5892" width="9.875" style="221" customWidth="1"/>
    <col min="5893" max="5893" width="13.75" style="221" customWidth="1"/>
    <col min="5894" max="5894" width="9.25" style="221" bestFit="1" customWidth="1"/>
    <col min="5895" max="5895" width="9.625" style="221" customWidth="1"/>
    <col min="5896" max="5896" width="9" style="221" customWidth="1"/>
    <col min="5897" max="5898" width="9.25" style="221" bestFit="1" customWidth="1"/>
    <col min="5899" max="5899" width="10.375" style="221" customWidth="1"/>
    <col min="5900" max="5900" width="13.875" style="221" customWidth="1"/>
    <col min="5901" max="5901" width="12.375" style="221" customWidth="1"/>
    <col min="5902" max="5902" width="10.625" style="221" customWidth="1"/>
    <col min="5903" max="5903" width="13.25" style="221" customWidth="1"/>
    <col min="5904" max="5904" width="9.25" style="221" bestFit="1" customWidth="1"/>
    <col min="5905" max="5905" width="13" style="221" customWidth="1"/>
    <col min="5906" max="5906" width="8.75" style="221" customWidth="1"/>
    <col min="5907" max="5910" width="9.25" style="221" bestFit="1" customWidth="1"/>
    <col min="5911" max="5911" width="11.75" style="221" customWidth="1"/>
    <col min="5912" max="5912" width="14.125" style="221" customWidth="1"/>
    <col min="5913" max="5913" width="13.75" style="221" customWidth="1"/>
    <col min="5914" max="5914" width="10.875" style="221" customWidth="1"/>
    <col min="5915" max="5915" width="12.375" style="221" customWidth="1"/>
    <col min="5916" max="5916" width="11.875" style="221" customWidth="1"/>
    <col min="5917" max="5917" width="13.125" style="221" customWidth="1"/>
    <col min="5918" max="5922" width="9.25" style="221" bestFit="1" customWidth="1"/>
    <col min="5923" max="5923" width="11.75" style="221" customWidth="1"/>
    <col min="5924" max="5924" width="14.375" style="221" customWidth="1"/>
    <col min="5925" max="5925" width="13.625" style="221" customWidth="1"/>
    <col min="5926" max="5926" width="11" style="221" customWidth="1"/>
    <col min="5927" max="5927" width="13" style="221" customWidth="1"/>
    <col min="5928" max="5928" width="9.25" style="221" bestFit="1" customWidth="1"/>
    <col min="5929" max="5929" width="12.75" style="221" customWidth="1"/>
    <col min="5930" max="5934" width="9.25" style="221" bestFit="1" customWidth="1"/>
    <col min="5935" max="5935" width="10.75" style="221" customWidth="1"/>
    <col min="5936" max="5936" width="14.25" style="221" customWidth="1"/>
    <col min="5937" max="5937" width="13.75" style="221" customWidth="1"/>
    <col min="5938" max="5938" width="12" style="221" customWidth="1"/>
    <col min="5939" max="5939" width="14.75" style="221" customWidth="1"/>
    <col min="5940" max="5940" width="9.25" style="221" bestFit="1" customWidth="1"/>
    <col min="5941" max="5941" width="13.875" style="221" customWidth="1"/>
    <col min="5942" max="5946" width="9.25" style="221" bestFit="1" customWidth="1"/>
    <col min="5947" max="5947" width="11.25" style="221" customWidth="1"/>
    <col min="5948" max="5948" width="14.875" style="221" customWidth="1"/>
    <col min="5949" max="5949" width="14" style="221" customWidth="1"/>
    <col min="5950" max="5950" width="13" style="221" customWidth="1"/>
    <col min="5951" max="5951" width="13.375" style="221" customWidth="1"/>
    <col min="5952" max="5952" width="10.125" style="221" customWidth="1"/>
    <col min="5953" max="5953" width="12.625" style="221" customWidth="1"/>
    <col min="5954" max="5958" width="9.25" style="221" bestFit="1" customWidth="1"/>
    <col min="5959" max="5959" width="9.875" style="221" customWidth="1"/>
    <col min="5960" max="5960" width="13.125" style="221" customWidth="1"/>
    <col min="5961" max="5961" width="12.375" style="221" customWidth="1"/>
    <col min="5962" max="5962" width="11" style="221" customWidth="1"/>
    <col min="5963" max="5963" width="11.625" style="221" customWidth="1"/>
    <col min="5964" max="5964" width="9.25" style="221" bestFit="1" customWidth="1"/>
    <col min="5965" max="5965" width="9.75" style="221" customWidth="1"/>
    <col min="5966" max="5972" width="9.25" style="221" bestFit="1" customWidth="1"/>
    <col min="5973" max="5973" width="11.625" style="221" customWidth="1"/>
    <col min="5974" max="5974" width="10.125" style="221" customWidth="1"/>
    <col min="5975" max="5975" width="13.25" style="221" customWidth="1"/>
    <col min="5976" max="5976" width="11.25" style="221" customWidth="1"/>
    <col min="5977" max="5977" width="13.625" style="221" customWidth="1"/>
    <col min="5978" max="5978" width="12.625" style="221" customWidth="1"/>
    <col min="5979" max="5979" width="11.125" style="221" customWidth="1"/>
    <col min="5980" max="5980" width="14.625" style="221" customWidth="1"/>
    <col min="5981" max="5981" width="15" style="221" customWidth="1"/>
    <col min="5982" max="5983" width="9.25" style="221" bestFit="1" customWidth="1"/>
    <col min="5984" max="5984" width="11.625" style="221" customWidth="1"/>
    <col min="5985" max="5985" width="11" style="221" customWidth="1"/>
    <col min="5986" max="5986" width="10.375" style="221" customWidth="1"/>
    <col min="5987" max="5987" width="11" style="221" customWidth="1"/>
    <col min="5988" max="5988" width="9.25" style="221" bestFit="1" customWidth="1"/>
    <col min="5989" max="5989" width="11.375" style="221" customWidth="1"/>
    <col min="5990" max="5996" width="9.25" style="221" bestFit="1" customWidth="1"/>
    <col min="5997" max="5997" width="10.875" style="221" customWidth="1"/>
    <col min="5998" max="5998" width="10.75" style="221" customWidth="1"/>
    <col min="5999" max="5999" width="10.875" style="221" customWidth="1"/>
    <col min="6000" max="6000" width="9.625" style="221" bestFit="1" customWidth="1"/>
    <col min="6001" max="6001" width="10.25" style="221" customWidth="1"/>
    <col min="6002" max="6006" width="9.625" style="221" bestFit="1" customWidth="1"/>
    <col min="6007" max="6007" width="9.25" style="221" bestFit="1" customWidth="1"/>
    <col min="6008" max="6008" width="11.875" style="221" customWidth="1"/>
    <col min="6009" max="6009" width="10.625" style="221" customWidth="1"/>
    <col min="6010" max="6010" width="9.625" style="221" bestFit="1" customWidth="1"/>
    <col min="6011" max="6011" width="10.125" style="221" customWidth="1"/>
    <col min="6012" max="6012" width="9.625" style="221" bestFit="1" customWidth="1"/>
    <col min="6013" max="6013" width="11.75" style="221" customWidth="1"/>
    <col min="6014" max="6016" width="9.25" style="221" bestFit="1" customWidth="1"/>
    <col min="6017" max="6019" width="9.625" style="221" bestFit="1" customWidth="1"/>
    <col min="6020" max="6021" width="10.75" style="221" customWidth="1"/>
    <col min="6022" max="6022" width="9.625" style="221" bestFit="1" customWidth="1"/>
    <col min="6023" max="6023" width="10.75" style="221" customWidth="1"/>
    <col min="6024" max="6024" width="9.625" style="221" bestFit="1" customWidth="1"/>
    <col min="6025" max="6025" width="11" style="221" customWidth="1"/>
    <col min="6026" max="6031" width="9.625" style="221" bestFit="1" customWidth="1"/>
    <col min="6032" max="6032" width="10.625" style="221" customWidth="1"/>
    <col min="6033" max="6033" width="11.125" style="221" customWidth="1"/>
    <col min="6034" max="6034" width="9.625" style="221" bestFit="1" customWidth="1"/>
    <col min="6035" max="6035" width="10.625" style="221" customWidth="1"/>
    <col min="6036" max="6036" width="9.625" style="221" bestFit="1" customWidth="1"/>
    <col min="6037" max="6037" width="10.625" style="221" customWidth="1"/>
    <col min="6038" max="6046" width="9.625" style="221" bestFit="1" customWidth="1"/>
    <col min="6047" max="6047" width="11" style="221" customWidth="1"/>
    <col min="6048" max="6048" width="10.875" style="221" customWidth="1"/>
    <col min="6049" max="6051" width="9.25" style="221" bestFit="1" customWidth="1"/>
    <col min="6052" max="6052" width="9.625" style="221" bestFit="1" customWidth="1"/>
    <col min="6053" max="6053" width="9.25" style="221" bestFit="1" customWidth="1"/>
    <col min="6054" max="6056" width="9.625" style="221" bestFit="1" customWidth="1"/>
    <col min="6057" max="6057" width="10.25" style="221" customWidth="1"/>
    <col min="6058" max="6058" width="9.625" style="221" bestFit="1" customWidth="1"/>
    <col min="6059" max="6059" width="10.875" style="221" customWidth="1"/>
    <col min="6060" max="6060" width="9.625" style="221" bestFit="1" customWidth="1"/>
    <col min="6061" max="6062" width="9.25" style="221" bestFit="1" customWidth="1"/>
    <col min="6063" max="6070" width="9.625" style="221" bestFit="1" customWidth="1"/>
    <col min="6071" max="6074" width="11.625" style="221" customWidth="1"/>
    <col min="6075" max="6079" width="9.75" style="221" bestFit="1" customWidth="1"/>
    <col min="6080" max="6080" width="12.125" style="221" customWidth="1"/>
    <col min="6081" max="6081" width="11.75" style="221" customWidth="1"/>
    <col min="6082" max="6082" width="10.875" style="221" bestFit="1" customWidth="1"/>
    <col min="6083" max="6083" width="12.125" style="221" customWidth="1"/>
    <col min="6084" max="6084" width="10.875" style="221" bestFit="1" customWidth="1"/>
    <col min="6085" max="6085" width="10.875" style="221" customWidth="1"/>
    <col min="6086" max="6086" width="10" style="221" customWidth="1"/>
    <col min="6087" max="6088" width="10.875" style="221" customWidth="1"/>
    <col min="6089" max="6089" width="9.625" style="221" bestFit="1" customWidth="1"/>
    <col min="6090" max="6091" width="12.125" style="221" bestFit="1" customWidth="1"/>
    <col min="6092" max="6092" width="9.625" style="221" bestFit="1" customWidth="1"/>
    <col min="6093" max="6093" width="12.875" style="221" customWidth="1"/>
    <col min="6094" max="6094" width="9.75" style="221" bestFit="1" customWidth="1"/>
    <col min="6095" max="6095" width="9.625" style="221" bestFit="1" customWidth="1"/>
    <col min="6096" max="6096" width="12.75" style="221" bestFit="1" customWidth="1"/>
    <col min="6097" max="6097" width="10.875" style="221" bestFit="1" customWidth="1"/>
    <col min="6098" max="6098" width="9.625" style="221" bestFit="1" customWidth="1"/>
    <col min="6099" max="6099" width="10.875" style="221" bestFit="1" customWidth="1"/>
    <col min="6100" max="6100" width="10.625" style="221" customWidth="1"/>
    <col min="6101" max="6101" width="10.875" style="221" bestFit="1" customWidth="1"/>
    <col min="6102" max="6102" width="11.25" style="221" customWidth="1"/>
    <col min="6103" max="6103" width="9.125" style="221"/>
    <col min="6104" max="6104" width="10.75" style="221" customWidth="1"/>
    <col min="6105" max="6105" width="11.125" style="221" customWidth="1"/>
    <col min="6106" max="6106" width="9.625" style="221" bestFit="1" customWidth="1"/>
    <col min="6107" max="6108" width="10.125" style="221" customWidth="1"/>
    <col min="6109" max="6109" width="10.875" style="221" bestFit="1" customWidth="1"/>
    <col min="6110" max="6144" width="9.125" style="221"/>
    <col min="6145" max="6145" width="0.125" style="221" customWidth="1"/>
    <col min="6146" max="6146" width="52.375" style="221" customWidth="1"/>
    <col min="6147" max="6147" width="8.125" style="221" customWidth="1"/>
    <col min="6148" max="6148" width="9.875" style="221" customWidth="1"/>
    <col min="6149" max="6149" width="13.75" style="221" customWidth="1"/>
    <col min="6150" max="6150" width="9.25" style="221" bestFit="1" customWidth="1"/>
    <col min="6151" max="6151" width="9.625" style="221" customWidth="1"/>
    <col min="6152" max="6152" width="9" style="221" customWidth="1"/>
    <col min="6153" max="6154" width="9.25" style="221" bestFit="1" customWidth="1"/>
    <col min="6155" max="6155" width="10.375" style="221" customWidth="1"/>
    <col min="6156" max="6156" width="13.875" style="221" customWidth="1"/>
    <col min="6157" max="6157" width="12.375" style="221" customWidth="1"/>
    <col min="6158" max="6158" width="10.625" style="221" customWidth="1"/>
    <col min="6159" max="6159" width="13.25" style="221" customWidth="1"/>
    <col min="6160" max="6160" width="9.25" style="221" bestFit="1" customWidth="1"/>
    <col min="6161" max="6161" width="13" style="221" customWidth="1"/>
    <col min="6162" max="6162" width="8.75" style="221" customWidth="1"/>
    <col min="6163" max="6166" width="9.25" style="221" bestFit="1" customWidth="1"/>
    <col min="6167" max="6167" width="11.75" style="221" customWidth="1"/>
    <col min="6168" max="6168" width="14.125" style="221" customWidth="1"/>
    <col min="6169" max="6169" width="13.75" style="221" customWidth="1"/>
    <col min="6170" max="6170" width="10.875" style="221" customWidth="1"/>
    <col min="6171" max="6171" width="12.375" style="221" customWidth="1"/>
    <col min="6172" max="6172" width="11.875" style="221" customWidth="1"/>
    <col min="6173" max="6173" width="13.125" style="221" customWidth="1"/>
    <col min="6174" max="6178" width="9.25" style="221" bestFit="1" customWidth="1"/>
    <col min="6179" max="6179" width="11.75" style="221" customWidth="1"/>
    <col min="6180" max="6180" width="14.375" style="221" customWidth="1"/>
    <col min="6181" max="6181" width="13.625" style="221" customWidth="1"/>
    <col min="6182" max="6182" width="11" style="221" customWidth="1"/>
    <col min="6183" max="6183" width="13" style="221" customWidth="1"/>
    <col min="6184" max="6184" width="9.25" style="221" bestFit="1" customWidth="1"/>
    <col min="6185" max="6185" width="12.75" style="221" customWidth="1"/>
    <col min="6186" max="6190" width="9.25" style="221" bestFit="1" customWidth="1"/>
    <col min="6191" max="6191" width="10.75" style="221" customWidth="1"/>
    <col min="6192" max="6192" width="14.25" style="221" customWidth="1"/>
    <col min="6193" max="6193" width="13.75" style="221" customWidth="1"/>
    <col min="6194" max="6194" width="12" style="221" customWidth="1"/>
    <col min="6195" max="6195" width="14.75" style="221" customWidth="1"/>
    <col min="6196" max="6196" width="9.25" style="221" bestFit="1" customWidth="1"/>
    <col min="6197" max="6197" width="13.875" style="221" customWidth="1"/>
    <col min="6198" max="6202" width="9.25" style="221" bestFit="1" customWidth="1"/>
    <col min="6203" max="6203" width="11.25" style="221" customWidth="1"/>
    <col min="6204" max="6204" width="14.875" style="221" customWidth="1"/>
    <col min="6205" max="6205" width="14" style="221" customWidth="1"/>
    <col min="6206" max="6206" width="13" style="221" customWidth="1"/>
    <col min="6207" max="6207" width="13.375" style="221" customWidth="1"/>
    <col min="6208" max="6208" width="10.125" style="221" customWidth="1"/>
    <col min="6209" max="6209" width="12.625" style="221" customWidth="1"/>
    <col min="6210" max="6214" width="9.25" style="221" bestFit="1" customWidth="1"/>
    <col min="6215" max="6215" width="9.875" style="221" customWidth="1"/>
    <col min="6216" max="6216" width="13.125" style="221" customWidth="1"/>
    <col min="6217" max="6217" width="12.375" style="221" customWidth="1"/>
    <col min="6218" max="6218" width="11" style="221" customWidth="1"/>
    <col min="6219" max="6219" width="11.625" style="221" customWidth="1"/>
    <col min="6220" max="6220" width="9.25" style="221" bestFit="1" customWidth="1"/>
    <col min="6221" max="6221" width="9.75" style="221" customWidth="1"/>
    <col min="6222" max="6228" width="9.25" style="221" bestFit="1" customWidth="1"/>
    <col min="6229" max="6229" width="11.625" style="221" customWidth="1"/>
    <col min="6230" max="6230" width="10.125" style="221" customWidth="1"/>
    <col min="6231" max="6231" width="13.25" style="221" customWidth="1"/>
    <col min="6232" max="6232" width="11.25" style="221" customWidth="1"/>
    <col min="6233" max="6233" width="13.625" style="221" customWidth="1"/>
    <col min="6234" max="6234" width="12.625" style="221" customWidth="1"/>
    <col min="6235" max="6235" width="11.125" style="221" customWidth="1"/>
    <col min="6236" max="6236" width="14.625" style="221" customWidth="1"/>
    <col min="6237" max="6237" width="15" style="221" customWidth="1"/>
    <col min="6238" max="6239" width="9.25" style="221" bestFit="1" customWidth="1"/>
    <col min="6240" max="6240" width="11.625" style="221" customWidth="1"/>
    <col min="6241" max="6241" width="11" style="221" customWidth="1"/>
    <col min="6242" max="6242" width="10.375" style="221" customWidth="1"/>
    <col min="6243" max="6243" width="11" style="221" customWidth="1"/>
    <col min="6244" max="6244" width="9.25" style="221" bestFit="1" customWidth="1"/>
    <col min="6245" max="6245" width="11.375" style="221" customWidth="1"/>
    <col min="6246" max="6252" width="9.25" style="221" bestFit="1" customWidth="1"/>
    <col min="6253" max="6253" width="10.875" style="221" customWidth="1"/>
    <col min="6254" max="6254" width="10.75" style="221" customWidth="1"/>
    <col min="6255" max="6255" width="10.875" style="221" customWidth="1"/>
    <col min="6256" max="6256" width="9.625" style="221" bestFit="1" customWidth="1"/>
    <col min="6257" max="6257" width="10.25" style="221" customWidth="1"/>
    <col min="6258" max="6262" width="9.625" style="221" bestFit="1" customWidth="1"/>
    <col min="6263" max="6263" width="9.25" style="221" bestFit="1" customWidth="1"/>
    <col min="6264" max="6264" width="11.875" style="221" customWidth="1"/>
    <col min="6265" max="6265" width="10.625" style="221" customWidth="1"/>
    <col min="6266" max="6266" width="9.625" style="221" bestFit="1" customWidth="1"/>
    <col min="6267" max="6267" width="10.125" style="221" customWidth="1"/>
    <col min="6268" max="6268" width="9.625" style="221" bestFit="1" customWidth="1"/>
    <col min="6269" max="6269" width="11.75" style="221" customWidth="1"/>
    <col min="6270" max="6272" width="9.25" style="221" bestFit="1" customWidth="1"/>
    <col min="6273" max="6275" width="9.625" style="221" bestFit="1" customWidth="1"/>
    <col min="6276" max="6277" width="10.75" style="221" customWidth="1"/>
    <col min="6278" max="6278" width="9.625" style="221" bestFit="1" customWidth="1"/>
    <col min="6279" max="6279" width="10.75" style="221" customWidth="1"/>
    <col min="6280" max="6280" width="9.625" style="221" bestFit="1" customWidth="1"/>
    <col min="6281" max="6281" width="11" style="221" customWidth="1"/>
    <col min="6282" max="6287" width="9.625" style="221" bestFit="1" customWidth="1"/>
    <col min="6288" max="6288" width="10.625" style="221" customWidth="1"/>
    <col min="6289" max="6289" width="11.125" style="221" customWidth="1"/>
    <col min="6290" max="6290" width="9.625" style="221" bestFit="1" customWidth="1"/>
    <col min="6291" max="6291" width="10.625" style="221" customWidth="1"/>
    <col min="6292" max="6292" width="9.625" style="221" bestFit="1" customWidth="1"/>
    <col min="6293" max="6293" width="10.625" style="221" customWidth="1"/>
    <col min="6294" max="6302" width="9.625" style="221" bestFit="1" customWidth="1"/>
    <col min="6303" max="6303" width="11" style="221" customWidth="1"/>
    <col min="6304" max="6304" width="10.875" style="221" customWidth="1"/>
    <col min="6305" max="6307" width="9.25" style="221" bestFit="1" customWidth="1"/>
    <col min="6308" max="6308" width="9.625" style="221" bestFit="1" customWidth="1"/>
    <col min="6309" max="6309" width="9.25" style="221" bestFit="1" customWidth="1"/>
    <col min="6310" max="6312" width="9.625" style="221" bestFit="1" customWidth="1"/>
    <col min="6313" max="6313" width="10.25" style="221" customWidth="1"/>
    <col min="6314" max="6314" width="9.625" style="221" bestFit="1" customWidth="1"/>
    <col min="6315" max="6315" width="10.875" style="221" customWidth="1"/>
    <col min="6316" max="6316" width="9.625" style="221" bestFit="1" customWidth="1"/>
    <col min="6317" max="6318" width="9.25" style="221" bestFit="1" customWidth="1"/>
    <col min="6319" max="6326" width="9.625" style="221" bestFit="1" customWidth="1"/>
    <col min="6327" max="6330" width="11.625" style="221" customWidth="1"/>
    <col min="6331" max="6335" width="9.75" style="221" bestFit="1" customWidth="1"/>
    <col min="6336" max="6336" width="12.125" style="221" customWidth="1"/>
    <col min="6337" max="6337" width="11.75" style="221" customWidth="1"/>
    <col min="6338" max="6338" width="10.875" style="221" bestFit="1" customWidth="1"/>
    <col min="6339" max="6339" width="12.125" style="221" customWidth="1"/>
    <col min="6340" max="6340" width="10.875" style="221" bestFit="1" customWidth="1"/>
    <col min="6341" max="6341" width="10.875" style="221" customWidth="1"/>
    <col min="6342" max="6342" width="10" style="221" customWidth="1"/>
    <col min="6343" max="6344" width="10.875" style="221" customWidth="1"/>
    <col min="6345" max="6345" width="9.625" style="221" bestFit="1" customWidth="1"/>
    <col min="6346" max="6347" width="12.125" style="221" bestFit="1" customWidth="1"/>
    <col min="6348" max="6348" width="9.625" style="221" bestFit="1" customWidth="1"/>
    <col min="6349" max="6349" width="12.875" style="221" customWidth="1"/>
    <col min="6350" max="6350" width="9.75" style="221" bestFit="1" customWidth="1"/>
    <col min="6351" max="6351" width="9.625" style="221" bestFit="1" customWidth="1"/>
    <col min="6352" max="6352" width="12.75" style="221" bestFit="1" customWidth="1"/>
    <col min="6353" max="6353" width="10.875" style="221" bestFit="1" customWidth="1"/>
    <col min="6354" max="6354" width="9.625" style="221" bestFit="1" customWidth="1"/>
    <col min="6355" max="6355" width="10.875" style="221" bestFit="1" customWidth="1"/>
    <col min="6356" max="6356" width="10.625" style="221" customWidth="1"/>
    <col min="6357" max="6357" width="10.875" style="221" bestFit="1" customWidth="1"/>
    <col min="6358" max="6358" width="11.25" style="221" customWidth="1"/>
    <col min="6359" max="6359" width="9.125" style="221"/>
    <col min="6360" max="6360" width="10.75" style="221" customWidth="1"/>
    <col min="6361" max="6361" width="11.125" style="221" customWidth="1"/>
    <col min="6362" max="6362" width="9.625" style="221" bestFit="1" customWidth="1"/>
    <col min="6363" max="6364" width="10.125" style="221" customWidth="1"/>
    <col min="6365" max="6365" width="10.875" style="221" bestFit="1" customWidth="1"/>
    <col min="6366" max="6400" width="9.125" style="221"/>
    <col min="6401" max="6401" width="0.125" style="221" customWidth="1"/>
    <col min="6402" max="6402" width="52.375" style="221" customWidth="1"/>
    <col min="6403" max="6403" width="8.125" style="221" customWidth="1"/>
    <col min="6404" max="6404" width="9.875" style="221" customWidth="1"/>
    <col min="6405" max="6405" width="13.75" style="221" customWidth="1"/>
    <col min="6406" max="6406" width="9.25" style="221" bestFit="1" customWidth="1"/>
    <col min="6407" max="6407" width="9.625" style="221" customWidth="1"/>
    <col min="6408" max="6408" width="9" style="221" customWidth="1"/>
    <col min="6409" max="6410" width="9.25" style="221" bestFit="1" customWidth="1"/>
    <col min="6411" max="6411" width="10.375" style="221" customWidth="1"/>
    <col min="6412" max="6412" width="13.875" style="221" customWidth="1"/>
    <col min="6413" max="6413" width="12.375" style="221" customWidth="1"/>
    <col min="6414" max="6414" width="10.625" style="221" customWidth="1"/>
    <col min="6415" max="6415" width="13.25" style="221" customWidth="1"/>
    <col min="6416" max="6416" width="9.25" style="221" bestFit="1" customWidth="1"/>
    <col min="6417" max="6417" width="13" style="221" customWidth="1"/>
    <col min="6418" max="6418" width="8.75" style="221" customWidth="1"/>
    <col min="6419" max="6422" width="9.25" style="221" bestFit="1" customWidth="1"/>
    <col min="6423" max="6423" width="11.75" style="221" customWidth="1"/>
    <col min="6424" max="6424" width="14.125" style="221" customWidth="1"/>
    <col min="6425" max="6425" width="13.75" style="221" customWidth="1"/>
    <col min="6426" max="6426" width="10.875" style="221" customWidth="1"/>
    <col min="6427" max="6427" width="12.375" style="221" customWidth="1"/>
    <col min="6428" max="6428" width="11.875" style="221" customWidth="1"/>
    <col min="6429" max="6429" width="13.125" style="221" customWidth="1"/>
    <col min="6430" max="6434" width="9.25" style="221" bestFit="1" customWidth="1"/>
    <col min="6435" max="6435" width="11.75" style="221" customWidth="1"/>
    <col min="6436" max="6436" width="14.375" style="221" customWidth="1"/>
    <col min="6437" max="6437" width="13.625" style="221" customWidth="1"/>
    <col min="6438" max="6438" width="11" style="221" customWidth="1"/>
    <col min="6439" max="6439" width="13" style="221" customWidth="1"/>
    <col min="6440" max="6440" width="9.25" style="221" bestFit="1" customWidth="1"/>
    <col min="6441" max="6441" width="12.75" style="221" customWidth="1"/>
    <col min="6442" max="6446" width="9.25" style="221" bestFit="1" customWidth="1"/>
    <col min="6447" max="6447" width="10.75" style="221" customWidth="1"/>
    <col min="6448" max="6448" width="14.25" style="221" customWidth="1"/>
    <col min="6449" max="6449" width="13.75" style="221" customWidth="1"/>
    <col min="6450" max="6450" width="12" style="221" customWidth="1"/>
    <col min="6451" max="6451" width="14.75" style="221" customWidth="1"/>
    <col min="6452" max="6452" width="9.25" style="221" bestFit="1" customWidth="1"/>
    <col min="6453" max="6453" width="13.875" style="221" customWidth="1"/>
    <col min="6454" max="6458" width="9.25" style="221" bestFit="1" customWidth="1"/>
    <col min="6459" max="6459" width="11.25" style="221" customWidth="1"/>
    <col min="6460" max="6460" width="14.875" style="221" customWidth="1"/>
    <col min="6461" max="6461" width="14" style="221" customWidth="1"/>
    <col min="6462" max="6462" width="13" style="221" customWidth="1"/>
    <col min="6463" max="6463" width="13.375" style="221" customWidth="1"/>
    <col min="6464" max="6464" width="10.125" style="221" customWidth="1"/>
    <col min="6465" max="6465" width="12.625" style="221" customWidth="1"/>
    <col min="6466" max="6470" width="9.25" style="221" bestFit="1" customWidth="1"/>
    <col min="6471" max="6471" width="9.875" style="221" customWidth="1"/>
    <col min="6472" max="6472" width="13.125" style="221" customWidth="1"/>
    <col min="6473" max="6473" width="12.375" style="221" customWidth="1"/>
    <col min="6474" max="6474" width="11" style="221" customWidth="1"/>
    <col min="6475" max="6475" width="11.625" style="221" customWidth="1"/>
    <col min="6476" max="6476" width="9.25" style="221" bestFit="1" customWidth="1"/>
    <col min="6477" max="6477" width="9.75" style="221" customWidth="1"/>
    <col min="6478" max="6484" width="9.25" style="221" bestFit="1" customWidth="1"/>
    <col min="6485" max="6485" width="11.625" style="221" customWidth="1"/>
    <col min="6486" max="6486" width="10.125" style="221" customWidth="1"/>
    <col min="6487" max="6487" width="13.25" style="221" customWidth="1"/>
    <col min="6488" max="6488" width="11.25" style="221" customWidth="1"/>
    <col min="6489" max="6489" width="13.625" style="221" customWidth="1"/>
    <col min="6490" max="6490" width="12.625" style="221" customWidth="1"/>
    <col min="6491" max="6491" width="11.125" style="221" customWidth="1"/>
    <col min="6492" max="6492" width="14.625" style="221" customWidth="1"/>
    <col min="6493" max="6493" width="15" style="221" customWidth="1"/>
    <col min="6494" max="6495" width="9.25" style="221" bestFit="1" customWidth="1"/>
    <col min="6496" max="6496" width="11.625" style="221" customWidth="1"/>
    <col min="6497" max="6497" width="11" style="221" customWidth="1"/>
    <col min="6498" max="6498" width="10.375" style="221" customWidth="1"/>
    <col min="6499" max="6499" width="11" style="221" customWidth="1"/>
    <col min="6500" max="6500" width="9.25" style="221" bestFit="1" customWidth="1"/>
    <col min="6501" max="6501" width="11.375" style="221" customWidth="1"/>
    <col min="6502" max="6508" width="9.25" style="221" bestFit="1" customWidth="1"/>
    <col min="6509" max="6509" width="10.875" style="221" customWidth="1"/>
    <col min="6510" max="6510" width="10.75" style="221" customWidth="1"/>
    <col min="6511" max="6511" width="10.875" style="221" customWidth="1"/>
    <col min="6512" max="6512" width="9.625" style="221" bestFit="1" customWidth="1"/>
    <col min="6513" max="6513" width="10.25" style="221" customWidth="1"/>
    <col min="6514" max="6518" width="9.625" style="221" bestFit="1" customWidth="1"/>
    <col min="6519" max="6519" width="9.25" style="221" bestFit="1" customWidth="1"/>
    <col min="6520" max="6520" width="11.875" style="221" customWidth="1"/>
    <col min="6521" max="6521" width="10.625" style="221" customWidth="1"/>
    <col min="6522" max="6522" width="9.625" style="221" bestFit="1" customWidth="1"/>
    <col min="6523" max="6523" width="10.125" style="221" customWidth="1"/>
    <col min="6524" max="6524" width="9.625" style="221" bestFit="1" customWidth="1"/>
    <col min="6525" max="6525" width="11.75" style="221" customWidth="1"/>
    <col min="6526" max="6528" width="9.25" style="221" bestFit="1" customWidth="1"/>
    <col min="6529" max="6531" width="9.625" style="221" bestFit="1" customWidth="1"/>
    <col min="6532" max="6533" width="10.75" style="221" customWidth="1"/>
    <col min="6534" max="6534" width="9.625" style="221" bestFit="1" customWidth="1"/>
    <col min="6535" max="6535" width="10.75" style="221" customWidth="1"/>
    <col min="6536" max="6536" width="9.625" style="221" bestFit="1" customWidth="1"/>
    <col min="6537" max="6537" width="11" style="221" customWidth="1"/>
    <col min="6538" max="6543" width="9.625" style="221" bestFit="1" customWidth="1"/>
    <col min="6544" max="6544" width="10.625" style="221" customWidth="1"/>
    <col min="6545" max="6545" width="11.125" style="221" customWidth="1"/>
    <col min="6546" max="6546" width="9.625" style="221" bestFit="1" customWidth="1"/>
    <col min="6547" max="6547" width="10.625" style="221" customWidth="1"/>
    <col min="6548" max="6548" width="9.625" style="221" bestFit="1" customWidth="1"/>
    <col min="6549" max="6549" width="10.625" style="221" customWidth="1"/>
    <col min="6550" max="6558" width="9.625" style="221" bestFit="1" customWidth="1"/>
    <col min="6559" max="6559" width="11" style="221" customWidth="1"/>
    <col min="6560" max="6560" width="10.875" style="221" customWidth="1"/>
    <col min="6561" max="6563" width="9.25" style="221" bestFit="1" customWidth="1"/>
    <col min="6564" max="6564" width="9.625" style="221" bestFit="1" customWidth="1"/>
    <col min="6565" max="6565" width="9.25" style="221" bestFit="1" customWidth="1"/>
    <col min="6566" max="6568" width="9.625" style="221" bestFit="1" customWidth="1"/>
    <col min="6569" max="6569" width="10.25" style="221" customWidth="1"/>
    <col min="6570" max="6570" width="9.625" style="221" bestFit="1" customWidth="1"/>
    <col min="6571" max="6571" width="10.875" style="221" customWidth="1"/>
    <col min="6572" max="6572" width="9.625" style="221" bestFit="1" customWidth="1"/>
    <col min="6573" max="6574" width="9.25" style="221" bestFit="1" customWidth="1"/>
    <col min="6575" max="6582" width="9.625" style="221" bestFit="1" customWidth="1"/>
    <col min="6583" max="6586" width="11.625" style="221" customWidth="1"/>
    <col min="6587" max="6591" width="9.75" style="221" bestFit="1" customWidth="1"/>
    <col min="6592" max="6592" width="12.125" style="221" customWidth="1"/>
    <col min="6593" max="6593" width="11.75" style="221" customWidth="1"/>
    <col min="6594" max="6594" width="10.875" style="221" bestFit="1" customWidth="1"/>
    <col min="6595" max="6595" width="12.125" style="221" customWidth="1"/>
    <col min="6596" max="6596" width="10.875" style="221" bestFit="1" customWidth="1"/>
    <col min="6597" max="6597" width="10.875" style="221" customWidth="1"/>
    <col min="6598" max="6598" width="10" style="221" customWidth="1"/>
    <col min="6599" max="6600" width="10.875" style="221" customWidth="1"/>
    <col min="6601" max="6601" width="9.625" style="221" bestFit="1" customWidth="1"/>
    <col min="6602" max="6603" width="12.125" style="221" bestFit="1" customWidth="1"/>
    <col min="6604" max="6604" width="9.625" style="221" bestFit="1" customWidth="1"/>
    <col min="6605" max="6605" width="12.875" style="221" customWidth="1"/>
    <col min="6606" max="6606" width="9.75" style="221" bestFit="1" customWidth="1"/>
    <col min="6607" max="6607" width="9.625" style="221" bestFit="1" customWidth="1"/>
    <col min="6608" max="6608" width="12.75" style="221" bestFit="1" customWidth="1"/>
    <col min="6609" max="6609" width="10.875" style="221" bestFit="1" customWidth="1"/>
    <col min="6610" max="6610" width="9.625" style="221" bestFit="1" customWidth="1"/>
    <col min="6611" max="6611" width="10.875" style="221" bestFit="1" customWidth="1"/>
    <col min="6612" max="6612" width="10.625" style="221" customWidth="1"/>
    <col min="6613" max="6613" width="10.875" style="221" bestFit="1" customWidth="1"/>
    <col min="6614" max="6614" width="11.25" style="221" customWidth="1"/>
    <col min="6615" max="6615" width="9.125" style="221"/>
    <col min="6616" max="6616" width="10.75" style="221" customWidth="1"/>
    <col min="6617" max="6617" width="11.125" style="221" customWidth="1"/>
    <col min="6618" max="6618" width="9.625" style="221" bestFit="1" customWidth="1"/>
    <col min="6619" max="6620" width="10.125" style="221" customWidth="1"/>
    <col min="6621" max="6621" width="10.875" style="221" bestFit="1" customWidth="1"/>
    <col min="6622" max="6656" width="9.125" style="221"/>
    <col min="6657" max="6657" width="0.125" style="221" customWidth="1"/>
    <col min="6658" max="6658" width="52.375" style="221" customWidth="1"/>
    <col min="6659" max="6659" width="8.125" style="221" customWidth="1"/>
    <col min="6660" max="6660" width="9.875" style="221" customWidth="1"/>
    <col min="6661" max="6661" width="13.75" style="221" customWidth="1"/>
    <col min="6662" max="6662" width="9.25" style="221" bestFit="1" customWidth="1"/>
    <col min="6663" max="6663" width="9.625" style="221" customWidth="1"/>
    <col min="6664" max="6664" width="9" style="221" customWidth="1"/>
    <col min="6665" max="6666" width="9.25" style="221" bestFit="1" customWidth="1"/>
    <col min="6667" max="6667" width="10.375" style="221" customWidth="1"/>
    <col min="6668" max="6668" width="13.875" style="221" customWidth="1"/>
    <col min="6669" max="6669" width="12.375" style="221" customWidth="1"/>
    <col min="6670" max="6670" width="10.625" style="221" customWidth="1"/>
    <col min="6671" max="6671" width="13.25" style="221" customWidth="1"/>
    <col min="6672" max="6672" width="9.25" style="221" bestFit="1" customWidth="1"/>
    <col min="6673" max="6673" width="13" style="221" customWidth="1"/>
    <col min="6674" max="6674" width="8.75" style="221" customWidth="1"/>
    <col min="6675" max="6678" width="9.25" style="221" bestFit="1" customWidth="1"/>
    <col min="6679" max="6679" width="11.75" style="221" customWidth="1"/>
    <col min="6680" max="6680" width="14.125" style="221" customWidth="1"/>
    <col min="6681" max="6681" width="13.75" style="221" customWidth="1"/>
    <col min="6682" max="6682" width="10.875" style="221" customWidth="1"/>
    <col min="6683" max="6683" width="12.375" style="221" customWidth="1"/>
    <col min="6684" max="6684" width="11.875" style="221" customWidth="1"/>
    <col min="6685" max="6685" width="13.125" style="221" customWidth="1"/>
    <col min="6686" max="6690" width="9.25" style="221" bestFit="1" customWidth="1"/>
    <col min="6691" max="6691" width="11.75" style="221" customWidth="1"/>
    <col min="6692" max="6692" width="14.375" style="221" customWidth="1"/>
    <col min="6693" max="6693" width="13.625" style="221" customWidth="1"/>
    <col min="6694" max="6694" width="11" style="221" customWidth="1"/>
    <col min="6695" max="6695" width="13" style="221" customWidth="1"/>
    <col min="6696" max="6696" width="9.25" style="221" bestFit="1" customWidth="1"/>
    <col min="6697" max="6697" width="12.75" style="221" customWidth="1"/>
    <col min="6698" max="6702" width="9.25" style="221" bestFit="1" customWidth="1"/>
    <col min="6703" max="6703" width="10.75" style="221" customWidth="1"/>
    <col min="6704" max="6704" width="14.25" style="221" customWidth="1"/>
    <col min="6705" max="6705" width="13.75" style="221" customWidth="1"/>
    <col min="6706" max="6706" width="12" style="221" customWidth="1"/>
    <col min="6707" max="6707" width="14.75" style="221" customWidth="1"/>
    <col min="6708" max="6708" width="9.25" style="221" bestFit="1" customWidth="1"/>
    <col min="6709" max="6709" width="13.875" style="221" customWidth="1"/>
    <col min="6710" max="6714" width="9.25" style="221" bestFit="1" customWidth="1"/>
    <col min="6715" max="6715" width="11.25" style="221" customWidth="1"/>
    <col min="6716" max="6716" width="14.875" style="221" customWidth="1"/>
    <col min="6717" max="6717" width="14" style="221" customWidth="1"/>
    <col min="6718" max="6718" width="13" style="221" customWidth="1"/>
    <col min="6719" max="6719" width="13.375" style="221" customWidth="1"/>
    <col min="6720" max="6720" width="10.125" style="221" customWidth="1"/>
    <col min="6721" max="6721" width="12.625" style="221" customWidth="1"/>
    <col min="6722" max="6726" width="9.25" style="221" bestFit="1" customWidth="1"/>
    <col min="6727" max="6727" width="9.875" style="221" customWidth="1"/>
    <col min="6728" max="6728" width="13.125" style="221" customWidth="1"/>
    <col min="6729" max="6729" width="12.375" style="221" customWidth="1"/>
    <col min="6730" max="6730" width="11" style="221" customWidth="1"/>
    <col min="6731" max="6731" width="11.625" style="221" customWidth="1"/>
    <col min="6732" max="6732" width="9.25" style="221" bestFit="1" customWidth="1"/>
    <col min="6733" max="6733" width="9.75" style="221" customWidth="1"/>
    <col min="6734" max="6740" width="9.25" style="221" bestFit="1" customWidth="1"/>
    <col min="6741" max="6741" width="11.625" style="221" customWidth="1"/>
    <col min="6742" max="6742" width="10.125" style="221" customWidth="1"/>
    <col min="6743" max="6743" width="13.25" style="221" customWidth="1"/>
    <col min="6744" max="6744" width="11.25" style="221" customWidth="1"/>
    <col min="6745" max="6745" width="13.625" style="221" customWidth="1"/>
    <col min="6746" max="6746" width="12.625" style="221" customWidth="1"/>
    <col min="6747" max="6747" width="11.125" style="221" customWidth="1"/>
    <col min="6748" max="6748" width="14.625" style="221" customWidth="1"/>
    <col min="6749" max="6749" width="15" style="221" customWidth="1"/>
    <col min="6750" max="6751" width="9.25" style="221" bestFit="1" customWidth="1"/>
    <col min="6752" max="6752" width="11.625" style="221" customWidth="1"/>
    <col min="6753" max="6753" width="11" style="221" customWidth="1"/>
    <col min="6754" max="6754" width="10.375" style="221" customWidth="1"/>
    <col min="6755" max="6755" width="11" style="221" customWidth="1"/>
    <col min="6756" max="6756" width="9.25" style="221" bestFit="1" customWidth="1"/>
    <col min="6757" max="6757" width="11.375" style="221" customWidth="1"/>
    <col min="6758" max="6764" width="9.25" style="221" bestFit="1" customWidth="1"/>
    <col min="6765" max="6765" width="10.875" style="221" customWidth="1"/>
    <col min="6766" max="6766" width="10.75" style="221" customWidth="1"/>
    <col min="6767" max="6767" width="10.875" style="221" customWidth="1"/>
    <col min="6768" max="6768" width="9.625" style="221" bestFit="1" customWidth="1"/>
    <col min="6769" max="6769" width="10.25" style="221" customWidth="1"/>
    <col min="6770" max="6774" width="9.625" style="221" bestFit="1" customWidth="1"/>
    <col min="6775" max="6775" width="9.25" style="221" bestFit="1" customWidth="1"/>
    <col min="6776" max="6776" width="11.875" style="221" customWidth="1"/>
    <col min="6777" max="6777" width="10.625" style="221" customWidth="1"/>
    <col min="6778" max="6778" width="9.625" style="221" bestFit="1" customWidth="1"/>
    <col min="6779" max="6779" width="10.125" style="221" customWidth="1"/>
    <col min="6780" max="6780" width="9.625" style="221" bestFit="1" customWidth="1"/>
    <col min="6781" max="6781" width="11.75" style="221" customWidth="1"/>
    <col min="6782" max="6784" width="9.25" style="221" bestFit="1" customWidth="1"/>
    <col min="6785" max="6787" width="9.625" style="221" bestFit="1" customWidth="1"/>
    <col min="6788" max="6789" width="10.75" style="221" customWidth="1"/>
    <col min="6790" max="6790" width="9.625" style="221" bestFit="1" customWidth="1"/>
    <col min="6791" max="6791" width="10.75" style="221" customWidth="1"/>
    <col min="6792" max="6792" width="9.625" style="221" bestFit="1" customWidth="1"/>
    <col min="6793" max="6793" width="11" style="221" customWidth="1"/>
    <col min="6794" max="6799" width="9.625" style="221" bestFit="1" customWidth="1"/>
    <col min="6800" max="6800" width="10.625" style="221" customWidth="1"/>
    <col min="6801" max="6801" width="11.125" style="221" customWidth="1"/>
    <col min="6802" max="6802" width="9.625" style="221" bestFit="1" customWidth="1"/>
    <col min="6803" max="6803" width="10.625" style="221" customWidth="1"/>
    <col min="6804" max="6804" width="9.625" style="221" bestFit="1" customWidth="1"/>
    <col min="6805" max="6805" width="10.625" style="221" customWidth="1"/>
    <col min="6806" max="6814" width="9.625" style="221" bestFit="1" customWidth="1"/>
    <col min="6815" max="6815" width="11" style="221" customWidth="1"/>
    <col min="6816" max="6816" width="10.875" style="221" customWidth="1"/>
    <col min="6817" max="6819" width="9.25" style="221" bestFit="1" customWidth="1"/>
    <col min="6820" max="6820" width="9.625" style="221" bestFit="1" customWidth="1"/>
    <col min="6821" max="6821" width="9.25" style="221" bestFit="1" customWidth="1"/>
    <col min="6822" max="6824" width="9.625" style="221" bestFit="1" customWidth="1"/>
    <col min="6825" max="6825" width="10.25" style="221" customWidth="1"/>
    <col min="6826" max="6826" width="9.625" style="221" bestFit="1" customWidth="1"/>
    <col min="6827" max="6827" width="10.875" style="221" customWidth="1"/>
    <col min="6828" max="6828" width="9.625" style="221" bestFit="1" customWidth="1"/>
    <col min="6829" max="6830" width="9.25" style="221" bestFit="1" customWidth="1"/>
    <col min="6831" max="6838" width="9.625" style="221" bestFit="1" customWidth="1"/>
    <col min="6839" max="6842" width="11.625" style="221" customWidth="1"/>
    <col min="6843" max="6847" width="9.75" style="221" bestFit="1" customWidth="1"/>
    <col min="6848" max="6848" width="12.125" style="221" customWidth="1"/>
    <col min="6849" max="6849" width="11.75" style="221" customWidth="1"/>
    <col min="6850" max="6850" width="10.875" style="221" bestFit="1" customWidth="1"/>
    <col min="6851" max="6851" width="12.125" style="221" customWidth="1"/>
    <col min="6852" max="6852" width="10.875" style="221" bestFit="1" customWidth="1"/>
    <col min="6853" max="6853" width="10.875" style="221" customWidth="1"/>
    <col min="6854" max="6854" width="10" style="221" customWidth="1"/>
    <col min="6855" max="6856" width="10.875" style="221" customWidth="1"/>
    <col min="6857" max="6857" width="9.625" style="221" bestFit="1" customWidth="1"/>
    <col min="6858" max="6859" width="12.125" style="221" bestFit="1" customWidth="1"/>
    <col min="6860" max="6860" width="9.625" style="221" bestFit="1" customWidth="1"/>
    <col min="6861" max="6861" width="12.875" style="221" customWidth="1"/>
    <col min="6862" max="6862" width="9.75" style="221" bestFit="1" customWidth="1"/>
    <col min="6863" max="6863" width="9.625" style="221" bestFit="1" customWidth="1"/>
    <col min="6864" max="6864" width="12.75" style="221" bestFit="1" customWidth="1"/>
    <col min="6865" max="6865" width="10.875" style="221" bestFit="1" customWidth="1"/>
    <col min="6866" max="6866" width="9.625" style="221" bestFit="1" customWidth="1"/>
    <col min="6867" max="6867" width="10.875" style="221" bestFit="1" customWidth="1"/>
    <col min="6868" max="6868" width="10.625" style="221" customWidth="1"/>
    <col min="6869" max="6869" width="10.875" style="221" bestFit="1" customWidth="1"/>
    <col min="6870" max="6870" width="11.25" style="221" customWidth="1"/>
    <col min="6871" max="6871" width="9.125" style="221"/>
    <col min="6872" max="6872" width="10.75" style="221" customWidth="1"/>
    <col min="6873" max="6873" width="11.125" style="221" customWidth="1"/>
    <col min="6874" max="6874" width="9.625" style="221" bestFit="1" customWidth="1"/>
    <col min="6875" max="6876" width="10.125" style="221" customWidth="1"/>
    <col min="6877" max="6877" width="10.875" style="221" bestFit="1" customWidth="1"/>
    <col min="6878" max="6912" width="9.125" style="221"/>
    <col min="6913" max="6913" width="0.125" style="221" customWidth="1"/>
    <col min="6914" max="6914" width="52.375" style="221" customWidth="1"/>
    <col min="6915" max="6915" width="8.125" style="221" customWidth="1"/>
    <col min="6916" max="6916" width="9.875" style="221" customWidth="1"/>
    <col min="6917" max="6917" width="13.75" style="221" customWidth="1"/>
    <col min="6918" max="6918" width="9.25" style="221" bestFit="1" customWidth="1"/>
    <col min="6919" max="6919" width="9.625" style="221" customWidth="1"/>
    <col min="6920" max="6920" width="9" style="221" customWidth="1"/>
    <col min="6921" max="6922" width="9.25" style="221" bestFit="1" customWidth="1"/>
    <col min="6923" max="6923" width="10.375" style="221" customWidth="1"/>
    <col min="6924" max="6924" width="13.875" style="221" customWidth="1"/>
    <col min="6925" max="6925" width="12.375" style="221" customWidth="1"/>
    <col min="6926" max="6926" width="10.625" style="221" customWidth="1"/>
    <col min="6927" max="6927" width="13.25" style="221" customWidth="1"/>
    <col min="6928" max="6928" width="9.25" style="221" bestFit="1" customWidth="1"/>
    <col min="6929" max="6929" width="13" style="221" customWidth="1"/>
    <col min="6930" max="6930" width="8.75" style="221" customWidth="1"/>
    <col min="6931" max="6934" width="9.25" style="221" bestFit="1" customWidth="1"/>
    <col min="6935" max="6935" width="11.75" style="221" customWidth="1"/>
    <col min="6936" max="6936" width="14.125" style="221" customWidth="1"/>
    <col min="6937" max="6937" width="13.75" style="221" customWidth="1"/>
    <col min="6938" max="6938" width="10.875" style="221" customWidth="1"/>
    <col min="6939" max="6939" width="12.375" style="221" customWidth="1"/>
    <col min="6940" max="6940" width="11.875" style="221" customWidth="1"/>
    <col min="6941" max="6941" width="13.125" style="221" customWidth="1"/>
    <col min="6942" max="6946" width="9.25" style="221" bestFit="1" customWidth="1"/>
    <col min="6947" max="6947" width="11.75" style="221" customWidth="1"/>
    <col min="6948" max="6948" width="14.375" style="221" customWidth="1"/>
    <col min="6949" max="6949" width="13.625" style="221" customWidth="1"/>
    <col min="6950" max="6950" width="11" style="221" customWidth="1"/>
    <col min="6951" max="6951" width="13" style="221" customWidth="1"/>
    <col min="6952" max="6952" width="9.25" style="221" bestFit="1" customWidth="1"/>
    <col min="6953" max="6953" width="12.75" style="221" customWidth="1"/>
    <col min="6954" max="6958" width="9.25" style="221" bestFit="1" customWidth="1"/>
    <col min="6959" max="6959" width="10.75" style="221" customWidth="1"/>
    <col min="6960" max="6960" width="14.25" style="221" customWidth="1"/>
    <col min="6961" max="6961" width="13.75" style="221" customWidth="1"/>
    <col min="6962" max="6962" width="12" style="221" customWidth="1"/>
    <col min="6963" max="6963" width="14.75" style="221" customWidth="1"/>
    <col min="6964" max="6964" width="9.25" style="221" bestFit="1" customWidth="1"/>
    <col min="6965" max="6965" width="13.875" style="221" customWidth="1"/>
    <col min="6966" max="6970" width="9.25" style="221" bestFit="1" customWidth="1"/>
    <col min="6971" max="6971" width="11.25" style="221" customWidth="1"/>
    <col min="6972" max="6972" width="14.875" style="221" customWidth="1"/>
    <col min="6973" max="6973" width="14" style="221" customWidth="1"/>
    <col min="6974" max="6974" width="13" style="221" customWidth="1"/>
    <col min="6975" max="6975" width="13.375" style="221" customWidth="1"/>
    <col min="6976" max="6976" width="10.125" style="221" customWidth="1"/>
    <col min="6977" max="6977" width="12.625" style="221" customWidth="1"/>
    <col min="6978" max="6982" width="9.25" style="221" bestFit="1" customWidth="1"/>
    <col min="6983" max="6983" width="9.875" style="221" customWidth="1"/>
    <col min="6984" max="6984" width="13.125" style="221" customWidth="1"/>
    <col min="6985" max="6985" width="12.375" style="221" customWidth="1"/>
    <col min="6986" max="6986" width="11" style="221" customWidth="1"/>
    <col min="6987" max="6987" width="11.625" style="221" customWidth="1"/>
    <col min="6988" max="6988" width="9.25" style="221" bestFit="1" customWidth="1"/>
    <col min="6989" max="6989" width="9.75" style="221" customWidth="1"/>
    <col min="6990" max="6996" width="9.25" style="221" bestFit="1" customWidth="1"/>
    <col min="6997" max="6997" width="11.625" style="221" customWidth="1"/>
    <col min="6998" max="6998" width="10.125" style="221" customWidth="1"/>
    <col min="6999" max="6999" width="13.25" style="221" customWidth="1"/>
    <col min="7000" max="7000" width="11.25" style="221" customWidth="1"/>
    <col min="7001" max="7001" width="13.625" style="221" customWidth="1"/>
    <col min="7002" max="7002" width="12.625" style="221" customWidth="1"/>
    <col min="7003" max="7003" width="11.125" style="221" customWidth="1"/>
    <col min="7004" max="7004" width="14.625" style="221" customWidth="1"/>
    <col min="7005" max="7005" width="15" style="221" customWidth="1"/>
    <col min="7006" max="7007" width="9.25" style="221" bestFit="1" customWidth="1"/>
    <col min="7008" max="7008" width="11.625" style="221" customWidth="1"/>
    <col min="7009" max="7009" width="11" style="221" customWidth="1"/>
    <col min="7010" max="7010" width="10.375" style="221" customWidth="1"/>
    <col min="7011" max="7011" width="11" style="221" customWidth="1"/>
    <col min="7012" max="7012" width="9.25" style="221" bestFit="1" customWidth="1"/>
    <col min="7013" max="7013" width="11.375" style="221" customWidth="1"/>
    <col min="7014" max="7020" width="9.25" style="221" bestFit="1" customWidth="1"/>
    <col min="7021" max="7021" width="10.875" style="221" customWidth="1"/>
    <col min="7022" max="7022" width="10.75" style="221" customWidth="1"/>
    <col min="7023" max="7023" width="10.875" style="221" customWidth="1"/>
    <col min="7024" max="7024" width="9.625" style="221" bestFit="1" customWidth="1"/>
    <col min="7025" max="7025" width="10.25" style="221" customWidth="1"/>
    <col min="7026" max="7030" width="9.625" style="221" bestFit="1" customWidth="1"/>
    <col min="7031" max="7031" width="9.25" style="221" bestFit="1" customWidth="1"/>
    <col min="7032" max="7032" width="11.875" style="221" customWidth="1"/>
    <col min="7033" max="7033" width="10.625" style="221" customWidth="1"/>
    <col min="7034" max="7034" width="9.625" style="221" bestFit="1" customWidth="1"/>
    <col min="7035" max="7035" width="10.125" style="221" customWidth="1"/>
    <col min="7036" max="7036" width="9.625" style="221" bestFit="1" customWidth="1"/>
    <col min="7037" max="7037" width="11.75" style="221" customWidth="1"/>
    <col min="7038" max="7040" width="9.25" style="221" bestFit="1" customWidth="1"/>
    <col min="7041" max="7043" width="9.625" style="221" bestFit="1" customWidth="1"/>
    <col min="7044" max="7045" width="10.75" style="221" customWidth="1"/>
    <col min="7046" max="7046" width="9.625" style="221" bestFit="1" customWidth="1"/>
    <col min="7047" max="7047" width="10.75" style="221" customWidth="1"/>
    <col min="7048" max="7048" width="9.625" style="221" bestFit="1" customWidth="1"/>
    <col min="7049" max="7049" width="11" style="221" customWidth="1"/>
    <col min="7050" max="7055" width="9.625" style="221" bestFit="1" customWidth="1"/>
    <col min="7056" max="7056" width="10.625" style="221" customWidth="1"/>
    <col min="7057" max="7057" width="11.125" style="221" customWidth="1"/>
    <col min="7058" max="7058" width="9.625" style="221" bestFit="1" customWidth="1"/>
    <col min="7059" max="7059" width="10.625" style="221" customWidth="1"/>
    <col min="7060" max="7060" width="9.625" style="221" bestFit="1" customWidth="1"/>
    <col min="7061" max="7061" width="10.625" style="221" customWidth="1"/>
    <col min="7062" max="7070" width="9.625" style="221" bestFit="1" customWidth="1"/>
    <col min="7071" max="7071" width="11" style="221" customWidth="1"/>
    <col min="7072" max="7072" width="10.875" style="221" customWidth="1"/>
    <col min="7073" max="7075" width="9.25" style="221" bestFit="1" customWidth="1"/>
    <col min="7076" max="7076" width="9.625" style="221" bestFit="1" customWidth="1"/>
    <col min="7077" max="7077" width="9.25" style="221" bestFit="1" customWidth="1"/>
    <col min="7078" max="7080" width="9.625" style="221" bestFit="1" customWidth="1"/>
    <col min="7081" max="7081" width="10.25" style="221" customWidth="1"/>
    <col min="7082" max="7082" width="9.625" style="221" bestFit="1" customWidth="1"/>
    <col min="7083" max="7083" width="10.875" style="221" customWidth="1"/>
    <col min="7084" max="7084" width="9.625" style="221" bestFit="1" customWidth="1"/>
    <col min="7085" max="7086" width="9.25" style="221" bestFit="1" customWidth="1"/>
    <col min="7087" max="7094" width="9.625" style="221" bestFit="1" customWidth="1"/>
    <col min="7095" max="7098" width="11.625" style="221" customWidth="1"/>
    <col min="7099" max="7103" width="9.75" style="221" bestFit="1" customWidth="1"/>
    <col min="7104" max="7104" width="12.125" style="221" customWidth="1"/>
    <col min="7105" max="7105" width="11.75" style="221" customWidth="1"/>
    <col min="7106" max="7106" width="10.875" style="221" bestFit="1" customWidth="1"/>
    <col min="7107" max="7107" width="12.125" style="221" customWidth="1"/>
    <col min="7108" max="7108" width="10.875" style="221" bestFit="1" customWidth="1"/>
    <col min="7109" max="7109" width="10.875" style="221" customWidth="1"/>
    <col min="7110" max="7110" width="10" style="221" customWidth="1"/>
    <col min="7111" max="7112" width="10.875" style="221" customWidth="1"/>
    <col min="7113" max="7113" width="9.625" style="221" bestFit="1" customWidth="1"/>
    <col min="7114" max="7115" width="12.125" style="221" bestFit="1" customWidth="1"/>
    <col min="7116" max="7116" width="9.625" style="221" bestFit="1" customWidth="1"/>
    <col min="7117" max="7117" width="12.875" style="221" customWidth="1"/>
    <col min="7118" max="7118" width="9.75" style="221" bestFit="1" customWidth="1"/>
    <col min="7119" max="7119" width="9.625" style="221" bestFit="1" customWidth="1"/>
    <col min="7120" max="7120" width="12.75" style="221" bestFit="1" customWidth="1"/>
    <col min="7121" max="7121" width="10.875" style="221" bestFit="1" customWidth="1"/>
    <col min="7122" max="7122" width="9.625" style="221" bestFit="1" customWidth="1"/>
    <col min="7123" max="7123" width="10.875" style="221" bestFit="1" customWidth="1"/>
    <col min="7124" max="7124" width="10.625" style="221" customWidth="1"/>
    <col min="7125" max="7125" width="10.875" style="221" bestFit="1" customWidth="1"/>
    <col min="7126" max="7126" width="11.25" style="221" customWidth="1"/>
    <col min="7127" max="7127" width="9.125" style="221"/>
    <col min="7128" max="7128" width="10.75" style="221" customWidth="1"/>
    <col min="7129" max="7129" width="11.125" style="221" customWidth="1"/>
    <col min="7130" max="7130" width="9.625" style="221" bestFit="1" customWidth="1"/>
    <col min="7131" max="7132" width="10.125" style="221" customWidth="1"/>
    <col min="7133" max="7133" width="10.875" style="221" bestFit="1" customWidth="1"/>
    <col min="7134" max="7168" width="9.125" style="221"/>
    <col min="7169" max="7169" width="0.125" style="221" customWidth="1"/>
    <col min="7170" max="7170" width="52.375" style="221" customWidth="1"/>
    <col min="7171" max="7171" width="8.125" style="221" customWidth="1"/>
    <col min="7172" max="7172" width="9.875" style="221" customWidth="1"/>
    <col min="7173" max="7173" width="13.75" style="221" customWidth="1"/>
    <col min="7174" max="7174" width="9.25" style="221" bestFit="1" customWidth="1"/>
    <col min="7175" max="7175" width="9.625" style="221" customWidth="1"/>
    <col min="7176" max="7176" width="9" style="221" customWidth="1"/>
    <col min="7177" max="7178" width="9.25" style="221" bestFit="1" customWidth="1"/>
    <col min="7179" max="7179" width="10.375" style="221" customWidth="1"/>
    <col min="7180" max="7180" width="13.875" style="221" customWidth="1"/>
    <col min="7181" max="7181" width="12.375" style="221" customWidth="1"/>
    <col min="7182" max="7182" width="10.625" style="221" customWidth="1"/>
    <col min="7183" max="7183" width="13.25" style="221" customWidth="1"/>
    <col min="7184" max="7184" width="9.25" style="221" bestFit="1" customWidth="1"/>
    <col min="7185" max="7185" width="13" style="221" customWidth="1"/>
    <col min="7186" max="7186" width="8.75" style="221" customWidth="1"/>
    <col min="7187" max="7190" width="9.25" style="221" bestFit="1" customWidth="1"/>
    <col min="7191" max="7191" width="11.75" style="221" customWidth="1"/>
    <col min="7192" max="7192" width="14.125" style="221" customWidth="1"/>
    <col min="7193" max="7193" width="13.75" style="221" customWidth="1"/>
    <col min="7194" max="7194" width="10.875" style="221" customWidth="1"/>
    <col min="7195" max="7195" width="12.375" style="221" customWidth="1"/>
    <col min="7196" max="7196" width="11.875" style="221" customWidth="1"/>
    <col min="7197" max="7197" width="13.125" style="221" customWidth="1"/>
    <col min="7198" max="7202" width="9.25" style="221" bestFit="1" customWidth="1"/>
    <col min="7203" max="7203" width="11.75" style="221" customWidth="1"/>
    <col min="7204" max="7204" width="14.375" style="221" customWidth="1"/>
    <col min="7205" max="7205" width="13.625" style="221" customWidth="1"/>
    <col min="7206" max="7206" width="11" style="221" customWidth="1"/>
    <col min="7207" max="7207" width="13" style="221" customWidth="1"/>
    <col min="7208" max="7208" width="9.25" style="221" bestFit="1" customWidth="1"/>
    <col min="7209" max="7209" width="12.75" style="221" customWidth="1"/>
    <col min="7210" max="7214" width="9.25" style="221" bestFit="1" customWidth="1"/>
    <col min="7215" max="7215" width="10.75" style="221" customWidth="1"/>
    <col min="7216" max="7216" width="14.25" style="221" customWidth="1"/>
    <col min="7217" max="7217" width="13.75" style="221" customWidth="1"/>
    <col min="7218" max="7218" width="12" style="221" customWidth="1"/>
    <col min="7219" max="7219" width="14.75" style="221" customWidth="1"/>
    <col min="7220" max="7220" width="9.25" style="221" bestFit="1" customWidth="1"/>
    <col min="7221" max="7221" width="13.875" style="221" customWidth="1"/>
    <col min="7222" max="7226" width="9.25" style="221" bestFit="1" customWidth="1"/>
    <col min="7227" max="7227" width="11.25" style="221" customWidth="1"/>
    <col min="7228" max="7228" width="14.875" style="221" customWidth="1"/>
    <col min="7229" max="7229" width="14" style="221" customWidth="1"/>
    <col min="7230" max="7230" width="13" style="221" customWidth="1"/>
    <col min="7231" max="7231" width="13.375" style="221" customWidth="1"/>
    <col min="7232" max="7232" width="10.125" style="221" customWidth="1"/>
    <col min="7233" max="7233" width="12.625" style="221" customWidth="1"/>
    <col min="7234" max="7238" width="9.25" style="221" bestFit="1" customWidth="1"/>
    <col min="7239" max="7239" width="9.875" style="221" customWidth="1"/>
    <col min="7240" max="7240" width="13.125" style="221" customWidth="1"/>
    <col min="7241" max="7241" width="12.375" style="221" customWidth="1"/>
    <col min="7242" max="7242" width="11" style="221" customWidth="1"/>
    <col min="7243" max="7243" width="11.625" style="221" customWidth="1"/>
    <col min="7244" max="7244" width="9.25" style="221" bestFit="1" customWidth="1"/>
    <col min="7245" max="7245" width="9.75" style="221" customWidth="1"/>
    <col min="7246" max="7252" width="9.25" style="221" bestFit="1" customWidth="1"/>
    <col min="7253" max="7253" width="11.625" style="221" customWidth="1"/>
    <col min="7254" max="7254" width="10.125" style="221" customWidth="1"/>
    <col min="7255" max="7255" width="13.25" style="221" customWidth="1"/>
    <col min="7256" max="7256" width="11.25" style="221" customWidth="1"/>
    <col min="7257" max="7257" width="13.625" style="221" customWidth="1"/>
    <col min="7258" max="7258" width="12.625" style="221" customWidth="1"/>
    <col min="7259" max="7259" width="11.125" style="221" customWidth="1"/>
    <col min="7260" max="7260" width="14.625" style="221" customWidth="1"/>
    <col min="7261" max="7261" width="15" style="221" customWidth="1"/>
    <col min="7262" max="7263" width="9.25" style="221" bestFit="1" customWidth="1"/>
    <col min="7264" max="7264" width="11.625" style="221" customWidth="1"/>
    <col min="7265" max="7265" width="11" style="221" customWidth="1"/>
    <col min="7266" max="7266" width="10.375" style="221" customWidth="1"/>
    <col min="7267" max="7267" width="11" style="221" customWidth="1"/>
    <col min="7268" max="7268" width="9.25" style="221" bestFit="1" customWidth="1"/>
    <col min="7269" max="7269" width="11.375" style="221" customWidth="1"/>
    <col min="7270" max="7276" width="9.25" style="221" bestFit="1" customWidth="1"/>
    <col min="7277" max="7277" width="10.875" style="221" customWidth="1"/>
    <col min="7278" max="7278" width="10.75" style="221" customWidth="1"/>
    <col min="7279" max="7279" width="10.875" style="221" customWidth="1"/>
    <col min="7280" max="7280" width="9.625" style="221" bestFit="1" customWidth="1"/>
    <col min="7281" max="7281" width="10.25" style="221" customWidth="1"/>
    <col min="7282" max="7286" width="9.625" style="221" bestFit="1" customWidth="1"/>
    <col min="7287" max="7287" width="9.25" style="221" bestFit="1" customWidth="1"/>
    <col min="7288" max="7288" width="11.875" style="221" customWidth="1"/>
    <col min="7289" max="7289" width="10.625" style="221" customWidth="1"/>
    <col min="7290" max="7290" width="9.625" style="221" bestFit="1" customWidth="1"/>
    <col min="7291" max="7291" width="10.125" style="221" customWidth="1"/>
    <col min="7292" max="7292" width="9.625" style="221" bestFit="1" customWidth="1"/>
    <col min="7293" max="7293" width="11.75" style="221" customWidth="1"/>
    <col min="7294" max="7296" width="9.25" style="221" bestFit="1" customWidth="1"/>
    <col min="7297" max="7299" width="9.625" style="221" bestFit="1" customWidth="1"/>
    <col min="7300" max="7301" width="10.75" style="221" customWidth="1"/>
    <col min="7302" max="7302" width="9.625" style="221" bestFit="1" customWidth="1"/>
    <col min="7303" max="7303" width="10.75" style="221" customWidth="1"/>
    <col min="7304" max="7304" width="9.625" style="221" bestFit="1" customWidth="1"/>
    <col min="7305" max="7305" width="11" style="221" customWidth="1"/>
    <col min="7306" max="7311" width="9.625" style="221" bestFit="1" customWidth="1"/>
    <col min="7312" max="7312" width="10.625" style="221" customWidth="1"/>
    <col min="7313" max="7313" width="11.125" style="221" customWidth="1"/>
    <col min="7314" max="7314" width="9.625" style="221" bestFit="1" customWidth="1"/>
    <col min="7315" max="7315" width="10.625" style="221" customWidth="1"/>
    <col min="7316" max="7316" width="9.625" style="221" bestFit="1" customWidth="1"/>
    <col min="7317" max="7317" width="10.625" style="221" customWidth="1"/>
    <col min="7318" max="7326" width="9.625" style="221" bestFit="1" customWidth="1"/>
    <col min="7327" max="7327" width="11" style="221" customWidth="1"/>
    <col min="7328" max="7328" width="10.875" style="221" customWidth="1"/>
    <col min="7329" max="7331" width="9.25" style="221" bestFit="1" customWidth="1"/>
    <col min="7332" max="7332" width="9.625" style="221" bestFit="1" customWidth="1"/>
    <col min="7333" max="7333" width="9.25" style="221" bestFit="1" customWidth="1"/>
    <col min="7334" max="7336" width="9.625" style="221" bestFit="1" customWidth="1"/>
    <col min="7337" max="7337" width="10.25" style="221" customWidth="1"/>
    <col min="7338" max="7338" width="9.625" style="221" bestFit="1" customWidth="1"/>
    <col min="7339" max="7339" width="10.875" style="221" customWidth="1"/>
    <col min="7340" max="7340" width="9.625" style="221" bestFit="1" customWidth="1"/>
    <col min="7341" max="7342" width="9.25" style="221" bestFit="1" customWidth="1"/>
    <col min="7343" max="7350" width="9.625" style="221" bestFit="1" customWidth="1"/>
    <col min="7351" max="7354" width="11.625" style="221" customWidth="1"/>
    <col min="7355" max="7359" width="9.75" style="221" bestFit="1" customWidth="1"/>
    <col min="7360" max="7360" width="12.125" style="221" customWidth="1"/>
    <col min="7361" max="7361" width="11.75" style="221" customWidth="1"/>
    <col min="7362" max="7362" width="10.875" style="221" bestFit="1" customWidth="1"/>
    <col min="7363" max="7363" width="12.125" style="221" customWidth="1"/>
    <col min="7364" max="7364" width="10.875" style="221" bestFit="1" customWidth="1"/>
    <col min="7365" max="7365" width="10.875" style="221" customWidth="1"/>
    <col min="7366" max="7366" width="10" style="221" customWidth="1"/>
    <col min="7367" max="7368" width="10.875" style="221" customWidth="1"/>
    <col min="7369" max="7369" width="9.625" style="221" bestFit="1" customWidth="1"/>
    <col min="7370" max="7371" width="12.125" style="221" bestFit="1" customWidth="1"/>
    <col min="7372" max="7372" width="9.625" style="221" bestFit="1" customWidth="1"/>
    <col min="7373" max="7373" width="12.875" style="221" customWidth="1"/>
    <col min="7374" max="7374" width="9.75" style="221" bestFit="1" customWidth="1"/>
    <col min="7375" max="7375" width="9.625" style="221" bestFit="1" customWidth="1"/>
    <col min="7376" max="7376" width="12.75" style="221" bestFit="1" customWidth="1"/>
    <col min="7377" max="7377" width="10.875" style="221" bestFit="1" customWidth="1"/>
    <col min="7378" max="7378" width="9.625" style="221" bestFit="1" customWidth="1"/>
    <col min="7379" max="7379" width="10.875" style="221" bestFit="1" customWidth="1"/>
    <col min="7380" max="7380" width="10.625" style="221" customWidth="1"/>
    <col min="7381" max="7381" width="10.875" style="221" bestFit="1" customWidth="1"/>
    <col min="7382" max="7382" width="11.25" style="221" customWidth="1"/>
    <col min="7383" max="7383" width="9.125" style="221"/>
    <col min="7384" max="7384" width="10.75" style="221" customWidth="1"/>
    <col min="7385" max="7385" width="11.125" style="221" customWidth="1"/>
    <col min="7386" max="7386" width="9.625" style="221" bestFit="1" customWidth="1"/>
    <col min="7387" max="7388" width="10.125" style="221" customWidth="1"/>
    <col min="7389" max="7389" width="10.875" style="221" bestFit="1" customWidth="1"/>
    <col min="7390" max="7424" width="9.125" style="221"/>
    <col min="7425" max="7425" width="0.125" style="221" customWidth="1"/>
    <col min="7426" max="7426" width="52.375" style="221" customWidth="1"/>
    <col min="7427" max="7427" width="8.125" style="221" customWidth="1"/>
    <col min="7428" max="7428" width="9.875" style="221" customWidth="1"/>
    <col min="7429" max="7429" width="13.75" style="221" customWidth="1"/>
    <col min="7430" max="7430" width="9.25" style="221" bestFit="1" customWidth="1"/>
    <col min="7431" max="7431" width="9.625" style="221" customWidth="1"/>
    <col min="7432" max="7432" width="9" style="221" customWidth="1"/>
    <col min="7433" max="7434" width="9.25" style="221" bestFit="1" customWidth="1"/>
    <col min="7435" max="7435" width="10.375" style="221" customWidth="1"/>
    <col min="7436" max="7436" width="13.875" style="221" customWidth="1"/>
    <col min="7437" max="7437" width="12.375" style="221" customWidth="1"/>
    <col min="7438" max="7438" width="10.625" style="221" customWidth="1"/>
    <col min="7439" max="7439" width="13.25" style="221" customWidth="1"/>
    <col min="7440" max="7440" width="9.25" style="221" bestFit="1" customWidth="1"/>
    <col min="7441" max="7441" width="13" style="221" customWidth="1"/>
    <col min="7442" max="7442" width="8.75" style="221" customWidth="1"/>
    <col min="7443" max="7446" width="9.25" style="221" bestFit="1" customWidth="1"/>
    <col min="7447" max="7447" width="11.75" style="221" customWidth="1"/>
    <col min="7448" max="7448" width="14.125" style="221" customWidth="1"/>
    <col min="7449" max="7449" width="13.75" style="221" customWidth="1"/>
    <col min="7450" max="7450" width="10.875" style="221" customWidth="1"/>
    <col min="7451" max="7451" width="12.375" style="221" customWidth="1"/>
    <col min="7452" max="7452" width="11.875" style="221" customWidth="1"/>
    <col min="7453" max="7453" width="13.125" style="221" customWidth="1"/>
    <col min="7454" max="7458" width="9.25" style="221" bestFit="1" customWidth="1"/>
    <col min="7459" max="7459" width="11.75" style="221" customWidth="1"/>
    <col min="7460" max="7460" width="14.375" style="221" customWidth="1"/>
    <col min="7461" max="7461" width="13.625" style="221" customWidth="1"/>
    <col min="7462" max="7462" width="11" style="221" customWidth="1"/>
    <col min="7463" max="7463" width="13" style="221" customWidth="1"/>
    <col min="7464" max="7464" width="9.25" style="221" bestFit="1" customWidth="1"/>
    <col min="7465" max="7465" width="12.75" style="221" customWidth="1"/>
    <col min="7466" max="7470" width="9.25" style="221" bestFit="1" customWidth="1"/>
    <col min="7471" max="7471" width="10.75" style="221" customWidth="1"/>
    <col min="7472" max="7472" width="14.25" style="221" customWidth="1"/>
    <col min="7473" max="7473" width="13.75" style="221" customWidth="1"/>
    <col min="7474" max="7474" width="12" style="221" customWidth="1"/>
    <col min="7475" max="7475" width="14.75" style="221" customWidth="1"/>
    <col min="7476" max="7476" width="9.25" style="221" bestFit="1" customWidth="1"/>
    <col min="7477" max="7477" width="13.875" style="221" customWidth="1"/>
    <col min="7478" max="7482" width="9.25" style="221" bestFit="1" customWidth="1"/>
    <col min="7483" max="7483" width="11.25" style="221" customWidth="1"/>
    <col min="7484" max="7484" width="14.875" style="221" customWidth="1"/>
    <col min="7485" max="7485" width="14" style="221" customWidth="1"/>
    <col min="7486" max="7486" width="13" style="221" customWidth="1"/>
    <col min="7487" max="7487" width="13.375" style="221" customWidth="1"/>
    <col min="7488" max="7488" width="10.125" style="221" customWidth="1"/>
    <col min="7489" max="7489" width="12.625" style="221" customWidth="1"/>
    <col min="7490" max="7494" width="9.25" style="221" bestFit="1" customWidth="1"/>
    <col min="7495" max="7495" width="9.875" style="221" customWidth="1"/>
    <col min="7496" max="7496" width="13.125" style="221" customWidth="1"/>
    <col min="7497" max="7497" width="12.375" style="221" customWidth="1"/>
    <col min="7498" max="7498" width="11" style="221" customWidth="1"/>
    <col min="7499" max="7499" width="11.625" style="221" customWidth="1"/>
    <col min="7500" max="7500" width="9.25" style="221" bestFit="1" customWidth="1"/>
    <col min="7501" max="7501" width="9.75" style="221" customWidth="1"/>
    <col min="7502" max="7508" width="9.25" style="221" bestFit="1" customWidth="1"/>
    <col min="7509" max="7509" width="11.625" style="221" customWidth="1"/>
    <col min="7510" max="7510" width="10.125" style="221" customWidth="1"/>
    <col min="7511" max="7511" width="13.25" style="221" customWidth="1"/>
    <col min="7512" max="7512" width="11.25" style="221" customWidth="1"/>
    <col min="7513" max="7513" width="13.625" style="221" customWidth="1"/>
    <col min="7514" max="7514" width="12.625" style="221" customWidth="1"/>
    <col min="7515" max="7515" width="11.125" style="221" customWidth="1"/>
    <col min="7516" max="7516" width="14.625" style="221" customWidth="1"/>
    <col min="7517" max="7517" width="15" style="221" customWidth="1"/>
    <col min="7518" max="7519" width="9.25" style="221" bestFit="1" customWidth="1"/>
    <col min="7520" max="7520" width="11.625" style="221" customWidth="1"/>
    <col min="7521" max="7521" width="11" style="221" customWidth="1"/>
    <col min="7522" max="7522" width="10.375" style="221" customWidth="1"/>
    <col min="7523" max="7523" width="11" style="221" customWidth="1"/>
    <col min="7524" max="7524" width="9.25" style="221" bestFit="1" customWidth="1"/>
    <col min="7525" max="7525" width="11.375" style="221" customWidth="1"/>
    <col min="7526" max="7532" width="9.25" style="221" bestFit="1" customWidth="1"/>
    <col min="7533" max="7533" width="10.875" style="221" customWidth="1"/>
    <col min="7534" max="7534" width="10.75" style="221" customWidth="1"/>
    <col min="7535" max="7535" width="10.875" style="221" customWidth="1"/>
    <col min="7536" max="7536" width="9.625" style="221" bestFit="1" customWidth="1"/>
    <col min="7537" max="7537" width="10.25" style="221" customWidth="1"/>
    <col min="7538" max="7542" width="9.625" style="221" bestFit="1" customWidth="1"/>
    <col min="7543" max="7543" width="9.25" style="221" bestFit="1" customWidth="1"/>
    <col min="7544" max="7544" width="11.875" style="221" customWidth="1"/>
    <col min="7545" max="7545" width="10.625" style="221" customWidth="1"/>
    <col min="7546" max="7546" width="9.625" style="221" bestFit="1" customWidth="1"/>
    <col min="7547" max="7547" width="10.125" style="221" customWidth="1"/>
    <col min="7548" max="7548" width="9.625" style="221" bestFit="1" customWidth="1"/>
    <col min="7549" max="7549" width="11.75" style="221" customWidth="1"/>
    <col min="7550" max="7552" width="9.25" style="221" bestFit="1" customWidth="1"/>
    <col min="7553" max="7555" width="9.625" style="221" bestFit="1" customWidth="1"/>
    <col min="7556" max="7557" width="10.75" style="221" customWidth="1"/>
    <col min="7558" max="7558" width="9.625" style="221" bestFit="1" customWidth="1"/>
    <col min="7559" max="7559" width="10.75" style="221" customWidth="1"/>
    <col min="7560" max="7560" width="9.625" style="221" bestFit="1" customWidth="1"/>
    <col min="7561" max="7561" width="11" style="221" customWidth="1"/>
    <col min="7562" max="7567" width="9.625" style="221" bestFit="1" customWidth="1"/>
    <col min="7568" max="7568" width="10.625" style="221" customWidth="1"/>
    <col min="7569" max="7569" width="11.125" style="221" customWidth="1"/>
    <col min="7570" max="7570" width="9.625" style="221" bestFit="1" customWidth="1"/>
    <col min="7571" max="7571" width="10.625" style="221" customWidth="1"/>
    <col min="7572" max="7572" width="9.625" style="221" bestFit="1" customWidth="1"/>
    <col min="7573" max="7573" width="10.625" style="221" customWidth="1"/>
    <col min="7574" max="7582" width="9.625" style="221" bestFit="1" customWidth="1"/>
    <col min="7583" max="7583" width="11" style="221" customWidth="1"/>
    <col min="7584" max="7584" width="10.875" style="221" customWidth="1"/>
    <col min="7585" max="7587" width="9.25" style="221" bestFit="1" customWidth="1"/>
    <col min="7588" max="7588" width="9.625" style="221" bestFit="1" customWidth="1"/>
    <col min="7589" max="7589" width="9.25" style="221" bestFit="1" customWidth="1"/>
    <col min="7590" max="7592" width="9.625" style="221" bestFit="1" customWidth="1"/>
    <col min="7593" max="7593" width="10.25" style="221" customWidth="1"/>
    <col min="7594" max="7594" width="9.625" style="221" bestFit="1" customWidth="1"/>
    <col min="7595" max="7595" width="10.875" style="221" customWidth="1"/>
    <col min="7596" max="7596" width="9.625" style="221" bestFit="1" customWidth="1"/>
    <col min="7597" max="7598" width="9.25" style="221" bestFit="1" customWidth="1"/>
    <col min="7599" max="7606" width="9.625" style="221" bestFit="1" customWidth="1"/>
    <col min="7607" max="7610" width="11.625" style="221" customWidth="1"/>
    <col min="7611" max="7615" width="9.75" style="221" bestFit="1" customWidth="1"/>
    <col min="7616" max="7616" width="12.125" style="221" customWidth="1"/>
    <col min="7617" max="7617" width="11.75" style="221" customWidth="1"/>
    <col min="7618" max="7618" width="10.875" style="221" bestFit="1" customWidth="1"/>
    <col min="7619" max="7619" width="12.125" style="221" customWidth="1"/>
    <col min="7620" max="7620" width="10.875" style="221" bestFit="1" customWidth="1"/>
    <col min="7621" max="7621" width="10.875" style="221" customWidth="1"/>
    <col min="7622" max="7622" width="10" style="221" customWidth="1"/>
    <col min="7623" max="7624" width="10.875" style="221" customWidth="1"/>
    <col min="7625" max="7625" width="9.625" style="221" bestFit="1" customWidth="1"/>
    <col min="7626" max="7627" width="12.125" style="221" bestFit="1" customWidth="1"/>
    <col min="7628" max="7628" width="9.625" style="221" bestFit="1" customWidth="1"/>
    <col min="7629" max="7629" width="12.875" style="221" customWidth="1"/>
    <col min="7630" max="7630" width="9.75" style="221" bestFit="1" customWidth="1"/>
    <col min="7631" max="7631" width="9.625" style="221" bestFit="1" customWidth="1"/>
    <col min="7632" max="7632" width="12.75" style="221" bestFit="1" customWidth="1"/>
    <col min="7633" max="7633" width="10.875" style="221" bestFit="1" customWidth="1"/>
    <col min="7634" max="7634" width="9.625" style="221" bestFit="1" customWidth="1"/>
    <col min="7635" max="7635" width="10.875" style="221" bestFit="1" customWidth="1"/>
    <col min="7636" max="7636" width="10.625" style="221" customWidth="1"/>
    <col min="7637" max="7637" width="10.875" style="221" bestFit="1" customWidth="1"/>
    <col min="7638" max="7638" width="11.25" style="221" customWidth="1"/>
    <col min="7639" max="7639" width="9.125" style="221"/>
    <col min="7640" max="7640" width="10.75" style="221" customWidth="1"/>
    <col min="7641" max="7641" width="11.125" style="221" customWidth="1"/>
    <col min="7642" max="7642" width="9.625" style="221" bestFit="1" customWidth="1"/>
    <col min="7643" max="7644" width="10.125" style="221" customWidth="1"/>
    <col min="7645" max="7645" width="10.875" style="221" bestFit="1" customWidth="1"/>
    <col min="7646" max="7680" width="9.125" style="221"/>
    <col min="7681" max="7681" width="0.125" style="221" customWidth="1"/>
    <col min="7682" max="7682" width="52.375" style="221" customWidth="1"/>
    <col min="7683" max="7683" width="8.125" style="221" customWidth="1"/>
    <col min="7684" max="7684" width="9.875" style="221" customWidth="1"/>
    <col min="7685" max="7685" width="13.75" style="221" customWidth="1"/>
    <col min="7686" max="7686" width="9.25" style="221" bestFit="1" customWidth="1"/>
    <col min="7687" max="7687" width="9.625" style="221" customWidth="1"/>
    <col min="7688" max="7688" width="9" style="221" customWidth="1"/>
    <col min="7689" max="7690" width="9.25" style="221" bestFit="1" customWidth="1"/>
    <col min="7691" max="7691" width="10.375" style="221" customWidth="1"/>
    <col min="7692" max="7692" width="13.875" style="221" customWidth="1"/>
    <col min="7693" max="7693" width="12.375" style="221" customWidth="1"/>
    <col min="7694" max="7694" width="10.625" style="221" customWidth="1"/>
    <col min="7695" max="7695" width="13.25" style="221" customWidth="1"/>
    <col min="7696" max="7696" width="9.25" style="221" bestFit="1" customWidth="1"/>
    <col min="7697" max="7697" width="13" style="221" customWidth="1"/>
    <col min="7698" max="7698" width="8.75" style="221" customWidth="1"/>
    <col min="7699" max="7702" width="9.25" style="221" bestFit="1" customWidth="1"/>
    <col min="7703" max="7703" width="11.75" style="221" customWidth="1"/>
    <col min="7704" max="7704" width="14.125" style="221" customWidth="1"/>
    <col min="7705" max="7705" width="13.75" style="221" customWidth="1"/>
    <col min="7706" max="7706" width="10.875" style="221" customWidth="1"/>
    <col min="7707" max="7707" width="12.375" style="221" customWidth="1"/>
    <col min="7708" max="7708" width="11.875" style="221" customWidth="1"/>
    <col min="7709" max="7709" width="13.125" style="221" customWidth="1"/>
    <col min="7710" max="7714" width="9.25" style="221" bestFit="1" customWidth="1"/>
    <col min="7715" max="7715" width="11.75" style="221" customWidth="1"/>
    <col min="7716" max="7716" width="14.375" style="221" customWidth="1"/>
    <col min="7717" max="7717" width="13.625" style="221" customWidth="1"/>
    <col min="7718" max="7718" width="11" style="221" customWidth="1"/>
    <col min="7719" max="7719" width="13" style="221" customWidth="1"/>
    <col min="7720" max="7720" width="9.25" style="221" bestFit="1" customWidth="1"/>
    <col min="7721" max="7721" width="12.75" style="221" customWidth="1"/>
    <col min="7722" max="7726" width="9.25" style="221" bestFit="1" customWidth="1"/>
    <col min="7727" max="7727" width="10.75" style="221" customWidth="1"/>
    <col min="7728" max="7728" width="14.25" style="221" customWidth="1"/>
    <col min="7729" max="7729" width="13.75" style="221" customWidth="1"/>
    <col min="7730" max="7730" width="12" style="221" customWidth="1"/>
    <col min="7731" max="7731" width="14.75" style="221" customWidth="1"/>
    <col min="7732" max="7732" width="9.25" style="221" bestFit="1" customWidth="1"/>
    <col min="7733" max="7733" width="13.875" style="221" customWidth="1"/>
    <col min="7734" max="7738" width="9.25" style="221" bestFit="1" customWidth="1"/>
    <col min="7739" max="7739" width="11.25" style="221" customWidth="1"/>
    <col min="7740" max="7740" width="14.875" style="221" customWidth="1"/>
    <col min="7741" max="7741" width="14" style="221" customWidth="1"/>
    <col min="7742" max="7742" width="13" style="221" customWidth="1"/>
    <col min="7743" max="7743" width="13.375" style="221" customWidth="1"/>
    <col min="7744" max="7744" width="10.125" style="221" customWidth="1"/>
    <col min="7745" max="7745" width="12.625" style="221" customWidth="1"/>
    <col min="7746" max="7750" width="9.25" style="221" bestFit="1" customWidth="1"/>
    <col min="7751" max="7751" width="9.875" style="221" customWidth="1"/>
    <col min="7752" max="7752" width="13.125" style="221" customWidth="1"/>
    <col min="7753" max="7753" width="12.375" style="221" customWidth="1"/>
    <col min="7754" max="7754" width="11" style="221" customWidth="1"/>
    <col min="7755" max="7755" width="11.625" style="221" customWidth="1"/>
    <col min="7756" max="7756" width="9.25" style="221" bestFit="1" customWidth="1"/>
    <col min="7757" max="7757" width="9.75" style="221" customWidth="1"/>
    <col min="7758" max="7764" width="9.25" style="221" bestFit="1" customWidth="1"/>
    <col min="7765" max="7765" width="11.625" style="221" customWidth="1"/>
    <col min="7766" max="7766" width="10.125" style="221" customWidth="1"/>
    <col min="7767" max="7767" width="13.25" style="221" customWidth="1"/>
    <col min="7768" max="7768" width="11.25" style="221" customWidth="1"/>
    <col min="7769" max="7769" width="13.625" style="221" customWidth="1"/>
    <col min="7770" max="7770" width="12.625" style="221" customWidth="1"/>
    <col min="7771" max="7771" width="11.125" style="221" customWidth="1"/>
    <col min="7772" max="7772" width="14.625" style="221" customWidth="1"/>
    <col min="7773" max="7773" width="15" style="221" customWidth="1"/>
    <col min="7774" max="7775" width="9.25" style="221" bestFit="1" customWidth="1"/>
    <col min="7776" max="7776" width="11.625" style="221" customWidth="1"/>
    <col min="7777" max="7777" width="11" style="221" customWidth="1"/>
    <col min="7778" max="7778" width="10.375" style="221" customWidth="1"/>
    <col min="7779" max="7779" width="11" style="221" customWidth="1"/>
    <col min="7780" max="7780" width="9.25" style="221" bestFit="1" customWidth="1"/>
    <col min="7781" max="7781" width="11.375" style="221" customWidth="1"/>
    <col min="7782" max="7788" width="9.25" style="221" bestFit="1" customWidth="1"/>
    <col min="7789" max="7789" width="10.875" style="221" customWidth="1"/>
    <col min="7790" max="7790" width="10.75" style="221" customWidth="1"/>
    <col min="7791" max="7791" width="10.875" style="221" customWidth="1"/>
    <col min="7792" max="7792" width="9.625" style="221" bestFit="1" customWidth="1"/>
    <col min="7793" max="7793" width="10.25" style="221" customWidth="1"/>
    <col min="7794" max="7798" width="9.625" style="221" bestFit="1" customWidth="1"/>
    <col min="7799" max="7799" width="9.25" style="221" bestFit="1" customWidth="1"/>
    <col min="7800" max="7800" width="11.875" style="221" customWidth="1"/>
    <col min="7801" max="7801" width="10.625" style="221" customWidth="1"/>
    <col min="7802" max="7802" width="9.625" style="221" bestFit="1" customWidth="1"/>
    <col min="7803" max="7803" width="10.125" style="221" customWidth="1"/>
    <col min="7804" max="7804" width="9.625" style="221" bestFit="1" customWidth="1"/>
    <col min="7805" max="7805" width="11.75" style="221" customWidth="1"/>
    <col min="7806" max="7808" width="9.25" style="221" bestFit="1" customWidth="1"/>
    <col min="7809" max="7811" width="9.625" style="221" bestFit="1" customWidth="1"/>
    <col min="7812" max="7813" width="10.75" style="221" customWidth="1"/>
    <col min="7814" max="7814" width="9.625" style="221" bestFit="1" customWidth="1"/>
    <col min="7815" max="7815" width="10.75" style="221" customWidth="1"/>
    <col min="7816" max="7816" width="9.625" style="221" bestFit="1" customWidth="1"/>
    <col min="7817" max="7817" width="11" style="221" customWidth="1"/>
    <col min="7818" max="7823" width="9.625" style="221" bestFit="1" customWidth="1"/>
    <col min="7824" max="7824" width="10.625" style="221" customWidth="1"/>
    <col min="7825" max="7825" width="11.125" style="221" customWidth="1"/>
    <col min="7826" max="7826" width="9.625" style="221" bestFit="1" customWidth="1"/>
    <col min="7827" max="7827" width="10.625" style="221" customWidth="1"/>
    <col min="7828" max="7828" width="9.625" style="221" bestFit="1" customWidth="1"/>
    <col min="7829" max="7829" width="10.625" style="221" customWidth="1"/>
    <col min="7830" max="7838" width="9.625" style="221" bestFit="1" customWidth="1"/>
    <col min="7839" max="7839" width="11" style="221" customWidth="1"/>
    <col min="7840" max="7840" width="10.875" style="221" customWidth="1"/>
    <col min="7841" max="7843" width="9.25" style="221" bestFit="1" customWidth="1"/>
    <col min="7844" max="7844" width="9.625" style="221" bestFit="1" customWidth="1"/>
    <col min="7845" max="7845" width="9.25" style="221" bestFit="1" customWidth="1"/>
    <col min="7846" max="7848" width="9.625" style="221" bestFit="1" customWidth="1"/>
    <col min="7849" max="7849" width="10.25" style="221" customWidth="1"/>
    <col min="7850" max="7850" width="9.625" style="221" bestFit="1" customWidth="1"/>
    <col min="7851" max="7851" width="10.875" style="221" customWidth="1"/>
    <col min="7852" max="7852" width="9.625" style="221" bestFit="1" customWidth="1"/>
    <col min="7853" max="7854" width="9.25" style="221" bestFit="1" customWidth="1"/>
    <col min="7855" max="7862" width="9.625" style="221" bestFit="1" customWidth="1"/>
    <col min="7863" max="7866" width="11.625" style="221" customWidth="1"/>
    <col min="7867" max="7871" width="9.75" style="221" bestFit="1" customWidth="1"/>
    <col min="7872" max="7872" width="12.125" style="221" customWidth="1"/>
    <col min="7873" max="7873" width="11.75" style="221" customWidth="1"/>
    <col min="7874" max="7874" width="10.875" style="221" bestFit="1" customWidth="1"/>
    <col min="7875" max="7875" width="12.125" style="221" customWidth="1"/>
    <col min="7876" max="7876" width="10.875" style="221" bestFit="1" customWidth="1"/>
    <col min="7877" max="7877" width="10.875" style="221" customWidth="1"/>
    <col min="7878" max="7878" width="10" style="221" customWidth="1"/>
    <col min="7879" max="7880" width="10.875" style="221" customWidth="1"/>
    <col min="7881" max="7881" width="9.625" style="221" bestFit="1" customWidth="1"/>
    <col min="7882" max="7883" width="12.125" style="221" bestFit="1" customWidth="1"/>
    <col min="7884" max="7884" width="9.625" style="221" bestFit="1" customWidth="1"/>
    <col min="7885" max="7885" width="12.875" style="221" customWidth="1"/>
    <col min="7886" max="7886" width="9.75" style="221" bestFit="1" customWidth="1"/>
    <col min="7887" max="7887" width="9.625" style="221" bestFit="1" customWidth="1"/>
    <col min="7888" max="7888" width="12.75" style="221" bestFit="1" customWidth="1"/>
    <col min="7889" max="7889" width="10.875" style="221" bestFit="1" customWidth="1"/>
    <col min="7890" max="7890" width="9.625" style="221" bestFit="1" customWidth="1"/>
    <col min="7891" max="7891" width="10.875" style="221" bestFit="1" customWidth="1"/>
    <col min="7892" max="7892" width="10.625" style="221" customWidth="1"/>
    <col min="7893" max="7893" width="10.875" style="221" bestFit="1" customWidth="1"/>
    <col min="7894" max="7894" width="11.25" style="221" customWidth="1"/>
    <col min="7895" max="7895" width="9.125" style="221"/>
    <col min="7896" max="7896" width="10.75" style="221" customWidth="1"/>
    <col min="7897" max="7897" width="11.125" style="221" customWidth="1"/>
    <col min="7898" max="7898" width="9.625" style="221" bestFit="1" customWidth="1"/>
    <col min="7899" max="7900" width="10.125" style="221" customWidth="1"/>
    <col min="7901" max="7901" width="10.875" style="221" bestFit="1" customWidth="1"/>
    <col min="7902" max="7936" width="9.125" style="221"/>
    <col min="7937" max="7937" width="0.125" style="221" customWidth="1"/>
    <col min="7938" max="7938" width="52.375" style="221" customWidth="1"/>
    <col min="7939" max="7939" width="8.125" style="221" customWidth="1"/>
    <col min="7940" max="7940" width="9.875" style="221" customWidth="1"/>
    <col min="7941" max="7941" width="13.75" style="221" customWidth="1"/>
    <col min="7942" max="7942" width="9.25" style="221" bestFit="1" customWidth="1"/>
    <col min="7943" max="7943" width="9.625" style="221" customWidth="1"/>
    <col min="7944" max="7944" width="9" style="221" customWidth="1"/>
    <col min="7945" max="7946" width="9.25" style="221" bestFit="1" customWidth="1"/>
    <col min="7947" max="7947" width="10.375" style="221" customWidth="1"/>
    <col min="7948" max="7948" width="13.875" style="221" customWidth="1"/>
    <col min="7949" max="7949" width="12.375" style="221" customWidth="1"/>
    <col min="7950" max="7950" width="10.625" style="221" customWidth="1"/>
    <col min="7951" max="7951" width="13.25" style="221" customWidth="1"/>
    <col min="7952" max="7952" width="9.25" style="221" bestFit="1" customWidth="1"/>
    <col min="7953" max="7953" width="13" style="221" customWidth="1"/>
    <col min="7954" max="7954" width="8.75" style="221" customWidth="1"/>
    <col min="7955" max="7958" width="9.25" style="221" bestFit="1" customWidth="1"/>
    <col min="7959" max="7959" width="11.75" style="221" customWidth="1"/>
    <col min="7960" max="7960" width="14.125" style="221" customWidth="1"/>
    <col min="7961" max="7961" width="13.75" style="221" customWidth="1"/>
    <col min="7962" max="7962" width="10.875" style="221" customWidth="1"/>
    <col min="7963" max="7963" width="12.375" style="221" customWidth="1"/>
    <col min="7964" max="7964" width="11.875" style="221" customWidth="1"/>
    <col min="7965" max="7965" width="13.125" style="221" customWidth="1"/>
    <col min="7966" max="7970" width="9.25" style="221" bestFit="1" customWidth="1"/>
    <col min="7971" max="7971" width="11.75" style="221" customWidth="1"/>
    <col min="7972" max="7972" width="14.375" style="221" customWidth="1"/>
    <col min="7973" max="7973" width="13.625" style="221" customWidth="1"/>
    <col min="7974" max="7974" width="11" style="221" customWidth="1"/>
    <col min="7975" max="7975" width="13" style="221" customWidth="1"/>
    <col min="7976" max="7976" width="9.25" style="221" bestFit="1" customWidth="1"/>
    <col min="7977" max="7977" width="12.75" style="221" customWidth="1"/>
    <col min="7978" max="7982" width="9.25" style="221" bestFit="1" customWidth="1"/>
    <col min="7983" max="7983" width="10.75" style="221" customWidth="1"/>
    <col min="7984" max="7984" width="14.25" style="221" customWidth="1"/>
    <col min="7985" max="7985" width="13.75" style="221" customWidth="1"/>
    <col min="7986" max="7986" width="12" style="221" customWidth="1"/>
    <col min="7987" max="7987" width="14.75" style="221" customWidth="1"/>
    <col min="7988" max="7988" width="9.25" style="221" bestFit="1" customWidth="1"/>
    <col min="7989" max="7989" width="13.875" style="221" customWidth="1"/>
    <col min="7990" max="7994" width="9.25" style="221" bestFit="1" customWidth="1"/>
    <col min="7995" max="7995" width="11.25" style="221" customWidth="1"/>
    <col min="7996" max="7996" width="14.875" style="221" customWidth="1"/>
    <col min="7997" max="7997" width="14" style="221" customWidth="1"/>
    <col min="7998" max="7998" width="13" style="221" customWidth="1"/>
    <col min="7999" max="7999" width="13.375" style="221" customWidth="1"/>
    <col min="8000" max="8000" width="10.125" style="221" customWidth="1"/>
    <col min="8001" max="8001" width="12.625" style="221" customWidth="1"/>
    <col min="8002" max="8006" width="9.25" style="221" bestFit="1" customWidth="1"/>
    <col min="8007" max="8007" width="9.875" style="221" customWidth="1"/>
    <col min="8008" max="8008" width="13.125" style="221" customWidth="1"/>
    <col min="8009" max="8009" width="12.375" style="221" customWidth="1"/>
    <col min="8010" max="8010" width="11" style="221" customWidth="1"/>
    <col min="8011" max="8011" width="11.625" style="221" customWidth="1"/>
    <col min="8012" max="8012" width="9.25" style="221" bestFit="1" customWidth="1"/>
    <col min="8013" max="8013" width="9.75" style="221" customWidth="1"/>
    <col min="8014" max="8020" width="9.25" style="221" bestFit="1" customWidth="1"/>
    <col min="8021" max="8021" width="11.625" style="221" customWidth="1"/>
    <col min="8022" max="8022" width="10.125" style="221" customWidth="1"/>
    <col min="8023" max="8023" width="13.25" style="221" customWidth="1"/>
    <col min="8024" max="8024" width="11.25" style="221" customWidth="1"/>
    <col min="8025" max="8025" width="13.625" style="221" customWidth="1"/>
    <col min="8026" max="8026" width="12.625" style="221" customWidth="1"/>
    <col min="8027" max="8027" width="11.125" style="221" customWidth="1"/>
    <col min="8028" max="8028" width="14.625" style="221" customWidth="1"/>
    <col min="8029" max="8029" width="15" style="221" customWidth="1"/>
    <col min="8030" max="8031" width="9.25" style="221" bestFit="1" customWidth="1"/>
    <col min="8032" max="8032" width="11.625" style="221" customWidth="1"/>
    <col min="8033" max="8033" width="11" style="221" customWidth="1"/>
    <col min="8034" max="8034" width="10.375" style="221" customWidth="1"/>
    <col min="8035" max="8035" width="11" style="221" customWidth="1"/>
    <col min="8036" max="8036" width="9.25" style="221" bestFit="1" customWidth="1"/>
    <col min="8037" max="8037" width="11.375" style="221" customWidth="1"/>
    <col min="8038" max="8044" width="9.25" style="221" bestFit="1" customWidth="1"/>
    <col min="8045" max="8045" width="10.875" style="221" customWidth="1"/>
    <col min="8046" max="8046" width="10.75" style="221" customWidth="1"/>
    <col min="8047" max="8047" width="10.875" style="221" customWidth="1"/>
    <col min="8048" max="8048" width="9.625" style="221" bestFit="1" customWidth="1"/>
    <col min="8049" max="8049" width="10.25" style="221" customWidth="1"/>
    <col min="8050" max="8054" width="9.625" style="221" bestFit="1" customWidth="1"/>
    <col min="8055" max="8055" width="9.25" style="221" bestFit="1" customWidth="1"/>
    <col min="8056" max="8056" width="11.875" style="221" customWidth="1"/>
    <col min="8057" max="8057" width="10.625" style="221" customWidth="1"/>
    <col min="8058" max="8058" width="9.625" style="221" bestFit="1" customWidth="1"/>
    <col min="8059" max="8059" width="10.125" style="221" customWidth="1"/>
    <col min="8060" max="8060" width="9.625" style="221" bestFit="1" customWidth="1"/>
    <col min="8061" max="8061" width="11.75" style="221" customWidth="1"/>
    <col min="8062" max="8064" width="9.25" style="221" bestFit="1" customWidth="1"/>
    <col min="8065" max="8067" width="9.625" style="221" bestFit="1" customWidth="1"/>
    <col min="8068" max="8069" width="10.75" style="221" customWidth="1"/>
    <col min="8070" max="8070" width="9.625" style="221" bestFit="1" customWidth="1"/>
    <col min="8071" max="8071" width="10.75" style="221" customWidth="1"/>
    <col min="8072" max="8072" width="9.625" style="221" bestFit="1" customWidth="1"/>
    <col min="8073" max="8073" width="11" style="221" customWidth="1"/>
    <col min="8074" max="8079" width="9.625" style="221" bestFit="1" customWidth="1"/>
    <col min="8080" max="8080" width="10.625" style="221" customWidth="1"/>
    <col min="8081" max="8081" width="11.125" style="221" customWidth="1"/>
    <col min="8082" max="8082" width="9.625" style="221" bestFit="1" customWidth="1"/>
    <col min="8083" max="8083" width="10.625" style="221" customWidth="1"/>
    <col min="8084" max="8084" width="9.625" style="221" bestFit="1" customWidth="1"/>
    <col min="8085" max="8085" width="10.625" style="221" customWidth="1"/>
    <col min="8086" max="8094" width="9.625" style="221" bestFit="1" customWidth="1"/>
    <col min="8095" max="8095" width="11" style="221" customWidth="1"/>
    <col min="8096" max="8096" width="10.875" style="221" customWidth="1"/>
    <col min="8097" max="8099" width="9.25" style="221" bestFit="1" customWidth="1"/>
    <col min="8100" max="8100" width="9.625" style="221" bestFit="1" customWidth="1"/>
    <col min="8101" max="8101" width="9.25" style="221" bestFit="1" customWidth="1"/>
    <col min="8102" max="8104" width="9.625" style="221" bestFit="1" customWidth="1"/>
    <col min="8105" max="8105" width="10.25" style="221" customWidth="1"/>
    <col min="8106" max="8106" width="9.625" style="221" bestFit="1" customWidth="1"/>
    <col min="8107" max="8107" width="10.875" style="221" customWidth="1"/>
    <col min="8108" max="8108" width="9.625" style="221" bestFit="1" customWidth="1"/>
    <col min="8109" max="8110" width="9.25" style="221" bestFit="1" customWidth="1"/>
    <col min="8111" max="8118" width="9.625" style="221" bestFit="1" customWidth="1"/>
    <col min="8119" max="8122" width="11.625" style="221" customWidth="1"/>
    <col min="8123" max="8127" width="9.75" style="221" bestFit="1" customWidth="1"/>
    <col min="8128" max="8128" width="12.125" style="221" customWidth="1"/>
    <col min="8129" max="8129" width="11.75" style="221" customWidth="1"/>
    <col min="8130" max="8130" width="10.875" style="221" bestFit="1" customWidth="1"/>
    <col min="8131" max="8131" width="12.125" style="221" customWidth="1"/>
    <col min="8132" max="8132" width="10.875" style="221" bestFit="1" customWidth="1"/>
    <col min="8133" max="8133" width="10.875" style="221" customWidth="1"/>
    <col min="8134" max="8134" width="10" style="221" customWidth="1"/>
    <col min="8135" max="8136" width="10.875" style="221" customWidth="1"/>
    <col min="8137" max="8137" width="9.625" style="221" bestFit="1" customWidth="1"/>
    <col min="8138" max="8139" width="12.125" style="221" bestFit="1" customWidth="1"/>
    <col min="8140" max="8140" width="9.625" style="221" bestFit="1" customWidth="1"/>
    <col min="8141" max="8141" width="12.875" style="221" customWidth="1"/>
    <col min="8142" max="8142" width="9.75" style="221" bestFit="1" customWidth="1"/>
    <col min="8143" max="8143" width="9.625" style="221" bestFit="1" customWidth="1"/>
    <col min="8144" max="8144" width="12.75" style="221" bestFit="1" customWidth="1"/>
    <col min="8145" max="8145" width="10.875" style="221" bestFit="1" customWidth="1"/>
    <col min="8146" max="8146" width="9.625" style="221" bestFit="1" customWidth="1"/>
    <col min="8147" max="8147" width="10.875" style="221" bestFit="1" customWidth="1"/>
    <col min="8148" max="8148" width="10.625" style="221" customWidth="1"/>
    <col min="8149" max="8149" width="10.875" style="221" bestFit="1" customWidth="1"/>
    <col min="8150" max="8150" width="11.25" style="221" customWidth="1"/>
    <col min="8151" max="8151" width="9.125" style="221"/>
    <col min="8152" max="8152" width="10.75" style="221" customWidth="1"/>
    <col min="8153" max="8153" width="11.125" style="221" customWidth="1"/>
    <col min="8154" max="8154" width="9.625" style="221" bestFit="1" customWidth="1"/>
    <col min="8155" max="8156" width="10.125" style="221" customWidth="1"/>
    <col min="8157" max="8157" width="10.875" style="221" bestFit="1" customWidth="1"/>
    <col min="8158" max="8192" width="9.125" style="221"/>
    <col min="8193" max="8193" width="0.125" style="221" customWidth="1"/>
    <col min="8194" max="8194" width="52.375" style="221" customWidth="1"/>
    <col min="8195" max="8195" width="8.125" style="221" customWidth="1"/>
    <col min="8196" max="8196" width="9.875" style="221" customWidth="1"/>
    <col min="8197" max="8197" width="13.75" style="221" customWidth="1"/>
    <col min="8198" max="8198" width="9.25" style="221" bestFit="1" customWidth="1"/>
    <col min="8199" max="8199" width="9.625" style="221" customWidth="1"/>
    <col min="8200" max="8200" width="9" style="221" customWidth="1"/>
    <col min="8201" max="8202" width="9.25" style="221" bestFit="1" customWidth="1"/>
    <col min="8203" max="8203" width="10.375" style="221" customWidth="1"/>
    <col min="8204" max="8204" width="13.875" style="221" customWidth="1"/>
    <col min="8205" max="8205" width="12.375" style="221" customWidth="1"/>
    <col min="8206" max="8206" width="10.625" style="221" customWidth="1"/>
    <col min="8207" max="8207" width="13.25" style="221" customWidth="1"/>
    <col min="8208" max="8208" width="9.25" style="221" bestFit="1" customWidth="1"/>
    <col min="8209" max="8209" width="13" style="221" customWidth="1"/>
    <col min="8210" max="8210" width="8.75" style="221" customWidth="1"/>
    <col min="8211" max="8214" width="9.25" style="221" bestFit="1" customWidth="1"/>
    <col min="8215" max="8215" width="11.75" style="221" customWidth="1"/>
    <col min="8216" max="8216" width="14.125" style="221" customWidth="1"/>
    <col min="8217" max="8217" width="13.75" style="221" customWidth="1"/>
    <col min="8218" max="8218" width="10.875" style="221" customWidth="1"/>
    <col min="8219" max="8219" width="12.375" style="221" customWidth="1"/>
    <col min="8220" max="8220" width="11.875" style="221" customWidth="1"/>
    <col min="8221" max="8221" width="13.125" style="221" customWidth="1"/>
    <col min="8222" max="8226" width="9.25" style="221" bestFit="1" customWidth="1"/>
    <col min="8227" max="8227" width="11.75" style="221" customWidth="1"/>
    <col min="8228" max="8228" width="14.375" style="221" customWidth="1"/>
    <col min="8229" max="8229" width="13.625" style="221" customWidth="1"/>
    <col min="8230" max="8230" width="11" style="221" customWidth="1"/>
    <col min="8231" max="8231" width="13" style="221" customWidth="1"/>
    <col min="8232" max="8232" width="9.25" style="221" bestFit="1" customWidth="1"/>
    <col min="8233" max="8233" width="12.75" style="221" customWidth="1"/>
    <col min="8234" max="8238" width="9.25" style="221" bestFit="1" customWidth="1"/>
    <col min="8239" max="8239" width="10.75" style="221" customWidth="1"/>
    <col min="8240" max="8240" width="14.25" style="221" customWidth="1"/>
    <col min="8241" max="8241" width="13.75" style="221" customWidth="1"/>
    <col min="8242" max="8242" width="12" style="221" customWidth="1"/>
    <col min="8243" max="8243" width="14.75" style="221" customWidth="1"/>
    <col min="8244" max="8244" width="9.25" style="221" bestFit="1" customWidth="1"/>
    <col min="8245" max="8245" width="13.875" style="221" customWidth="1"/>
    <col min="8246" max="8250" width="9.25" style="221" bestFit="1" customWidth="1"/>
    <col min="8251" max="8251" width="11.25" style="221" customWidth="1"/>
    <col min="8252" max="8252" width="14.875" style="221" customWidth="1"/>
    <col min="8253" max="8253" width="14" style="221" customWidth="1"/>
    <col min="8254" max="8254" width="13" style="221" customWidth="1"/>
    <col min="8255" max="8255" width="13.375" style="221" customWidth="1"/>
    <col min="8256" max="8256" width="10.125" style="221" customWidth="1"/>
    <col min="8257" max="8257" width="12.625" style="221" customWidth="1"/>
    <col min="8258" max="8262" width="9.25" style="221" bestFit="1" customWidth="1"/>
    <col min="8263" max="8263" width="9.875" style="221" customWidth="1"/>
    <col min="8264" max="8264" width="13.125" style="221" customWidth="1"/>
    <col min="8265" max="8265" width="12.375" style="221" customWidth="1"/>
    <col min="8266" max="8266" width="11" style="221" customWidth="1"/>
    <col min="8267" max="8267" width="11.625" style="221" customWidth="1"/>
    <col min="8268" max="8268" width="9.25" style="221" bestFit="1" customWidth="1"/>
    <col min="8269" max="8269" width="9.75" style="221" customWidth="1"/>
    <col min="8270" max="8276" width="9.25" style="221" bestFit="1" customWidth="1"/>
    <col min="8277" max="8277" width="11.625" style="221" customWidth="1"/>
    <col min="8278" max="8278" width="10.125" style="221" customWidth="1"/>
    <col min="8279" max="8279" width="13.25" style="221" customWidth="1"/>
    <col min="8280" max="8280" width="11.25" style="221" customWidth="1"/>
    <col min="8281" max="8281" width="13.625" style="221" customWidth="1"/>
    <col min="8282" max="8282" width="12.625" style="221" customWidth="1"/>
    <col min="8283" max="8283" width="11.125" style="221" customWidth="1"/>
    <col min="8284" max="8284" width="14.625" style="221" customWidth="1"/>
    <col min="8285" max="8285" width="15" style="221" customWidth="1"/>
    <col min="8286" max="8287" width="9.25" style="221" bestFit="1" customWidth="1"/>
    <col min="8288" max="8288" width="11.625" style="221" customWidth="1"/>
    <col min="8289" max="8289" width="11" style="221" customWidth="1"/>
    <col min="8290" max="8290" width="10.375" style="221" customWidth="1"/>
    <col min="8291" max="8291" width="11" style="221" customWidth="1"/>
    <col min="8292" max="8292" width="9.25" style="221" bestFit="1" customWidth="1"/>
    <col min="8293" max="8293" width="11.375" style="221" customWidth="1"/>
    <col min="8294" max="8300" width="9.25" style="221" bestFit="1" customWidth="1"/>
    <col min="8301" max="8301" width="10.875" style="221" customWidth="1"/>
    <col min="8302" max="8302" width="10.75" style="221" customWidth="1"/>
    <col min="8303" max="8303" width="10.875" style="221" customWidth="1"/>
    <col min="8304" max="8304" width="9.625" style="221" bestFit="1" customWidth="1"/>
    <col min="8305" max="8305" width="10.25" style="221" customWidth="1"/>
    <col min="8306" max="8310" width="9.625" style="221" bestFit="1" customWidth="1"/>
    <col min="8311" max="8311" width="9.25" style="221" bestFit="1" customWidth="1"/>
    <col min="8312" max="8312" width="11.875" style="221" customWidth="1"/>
    <col min="8313" max="8313" width="10.625" style="221" customWidth="1"/>
    <col min="8314" max="8314" width="9.625" style="221" bestFit="1" customWidth="1"/>
    <col min="8315" max="8315" width="10.125" style="221" customWidth="1"/>
    <col min="8316" max="8316" width="9.625" style="221" bestFit="1" customWidth="1"/>
    <col min="8317" max="8317" width="11.75" style="221" customWidth="1"/>
    <col min="8318" max="8320" width="9.25" style="221" bestFit="1" customWidth="1"/>
    <col min="8321" max="8323" width="9.625" style="221" bestFit="1" customWidth="1"/>
    <col min="8324" max="8325" width="10.75" style="221" customWidth="1"/>
    <col min="8326" max="8326" width="9.625" style="221" bestFit="1" customWidth="1"/>
    <col min="8327" max="8327" width="10.75" style="221" customWidth="1"/>
    <col min="8328" max="8328" width="9.625" style="221" bestFit="1" customWidth="1"/>
    <col min="8329" max="8329" width="11" style="221" customWidth="1"/>
    <col min="8330" max="8335" width="9.625" style="221" bestFit="1" customWidth="1"/>
    <col min="8336" max="8336" width="10.625" style="221" customWidth="1"/>
    <col min="8337" max="8337" width="11.125" style="221" customWidth="1"/>
    <col min="8338" max="8338" width="9.625" style="221" bestFit="1" customWidth="1"/>
    <col min="8339" max="8339" width="10.625" style="221" customWidth="1"/>
    <col min="8340" max="8340" width="9.625" style="221" bestFit="1" customWidth="1"/>
    <col min="8341" max="8341" width="10.625" style="221" customWidth="1"/>
    <col min="8342" max="8350" width="9.625" style="221" bestFit="1" customWidth="1"/>
    <col min="8351" max="8351" width="11" style="221" customWidth="1"/>
    <col min="8352" max="8352" width="10.875" style="221" customWidth="1"/>
    <col min="8353" max="8355" width="9.25" style="221" bestFit="1" customWidth="1"/>
    <col min="8356" max="8356" width="9.625" style="221" bestFit="1" customWidth="1"/>
    <col min="8357" max="8357" width="9.25" style="221" bestFit="1" customWidth="1"/>
    <col min="8358" max="8360" width="9.625" style="221" bestFit="1" customWidth="1"/>
    <col min="8361" max="8361" width="10.25" style="221" customWidth="1"/>
    <col min="8362" max="8362" width="9.625" style="221" bestFit="1" customWidth="1"/>
    <col min="8363" max="8363" width="10.875" style="221" customWidth="1"/>
    <col min="8364" max="8364" width="9.625" style="221" bestFit="1" customWidth="1"/>
    <col min="8365" max="8366" width="9.25" style="221" bestFit="1" customWidth="1"/>
    <col min="8367" max="8374" width="9.625" style="221" bestFit="1" customWidth="1"/>
    <col min="8375" max="8378" width="11.625" style="221" customWidth="1"/>
    <col min="8379" max="8383" width="9.75" style="221" bestFit="1" customWidth="1"/>
    <col min="8384" max="8384" width="12.125" style="221" customWidth="1"/>
    <col min="8385" max="8385" width="11.75" style="221" customWidth="1"/>
    <col min="8386" max="8386" width="10.875" style="221" bestFit="1" customWidth="1"/>
    <col min="8387" max="8387" width="12.125" style="221" customWidth="1"/>
    <col min="8388" max="8388" width="10.875" style="221" bestFit="1" customWidth="1"/>
    <col min="8389" max="8389" width="10.875" style="221" customWidth="1"/>
    <col min="8390" max="8390" width="10" style="221" customWidth="1"/>
    <col min="8391" max="8392" width="10.875" style="221" customWidth="1"/>
    <col min="8393" max="8393" width="9.625" style="221" bestFit="1" customWidth="1"/>
    <col min="8394" max="8395" width="12.125" style="221" bestFit="1" customWidth="1"/>
    <col min="8396" max="8396" width="9.625" style="221" bestFit="1" customWidth="1"/>
    <col min="8397" max="8397" width="12.875" style="221" customWidth="1"/>
    <col min="8398" max="8398" width="9.75" style="221" bestFit="1" customWidth="1"/>
    <col min="8399" max="8399" width="9.625" style="221" bestFit="1" customWidth="1"/>
    <col min="8400" max="8400" width="12.75" style="221" bestFit="1" customWidth="1"/>
    <col min="8401" max="8401" width="10.875" style="221" bestFit="1" customWidth="1"/>
    <col min="8402" max="8402" width="9.625" style="221" bestFit="1" customWidth="1"/>
    <col min="8403" max="8403" width="10.875" style="221" bestFit="1" customWidth="1"/>
    <col min="8404" max="8404" width="10.625" style="221" customWidth="1"/>
    <col min="8405" max="8405" width="10.875" style="221" bestFit="1" customWidth="1"/>
    <col min="8406" max="8406" width="11.25" style="221" customWidth="1"/>
    <col min="8407" max="8407" width="9.125" style="221"/>
    <col min="8408" max="8408" width="10.75" style="221" customWidth="1"/>
    <col min="8409" max="8409" width="11.125" style="221" customWidth="1"/>
    <col min="8410" max="8410" width="9.625" style="221" bestFit="1" customWidth="1"/>
    <col min="8411" max="8412" width="10.125" style="221" customWidth="1"/>
    <col min="8413" max="8413" width="10.875" style="221" bestFit="1" customWidth="1"/>
    <col min="8414" max="8448" width="9.125" style="221"/>
    <col min="8449" max="8449" width="0.125" style="221" customWidth="1"/>
    <col min="8450" max="8450" width="52.375" style="221" customWidth="1"/>
    <col min="8451" max="8451" width="8.125" style="221" customWidth="1"/>
    <col min="8452" max="8452" width="9.875" style="221" customWidth="1"/>
    <col min="8453" max="8453" width="13.75" style="221" customWidth="1"/>
    <col min="8454" max="8454" width="9.25" style="221" bestFit="1" customWidth="1"/>
    <col min="8455" max="8455" width="9.625" style="221" customWidth="1"/>
    <col min="8456" max="8456" width="9" style="221" customWidth="1"/>
    <col min="8457" max="8458" width="9.25" style="221" bestFit="1" customWidth="1"/>
    <col min="8459" max="8459" width="10.375" style="221" customWidth="1"/>
    <col min="8460" max="8460" width="13.875" style="221" customWidth="1"/>
    <col min="8461" max="8461" width="12.375" style="221" customWidth="1"/>
    <col min="8462" max="8462" width="10.625" style="221" customWidth="1"/>
    <col min="8463" max="8463" width="13.25" style="221" customWidth="1"/>
    <col min="8464" max="8464" width="9.25" style="221" bestFit="1" customWidth="1"/>
    <col min="8465" max="8465" width="13" style="221" customWidth="1"/>
    <col min="8466" max="8466" width="8.75" style="221" customWidth="1"/>
    <col min="8467" max="8470" width="9.25" style="221" bestFit="1" customWidth="1"/>
    <col min="8471" max="8471" width="11.75" style="221" customWidth="1"/>
    <col min="8472" max="8472" width="14.125" style="221" customWidth="1"/>
    <col min="8473" max="8473" width="13.75" style="221" customWidth="1"/>
    <col min="8474" max="8474" width="10.875" style="221" customWidth="1"/>
    <col min="8475" max="8475" width="12.375" style="221" customWidth="1"/>
    <col min="8476" max="8476" width="11.875" style="221" customWidth="1"/>
    <col min="8477" max="8477" width="13.125" style="221" customWidth="1"/>
    <col min="8478" max="8482" width="9.25" style="221" bestFit="1" customWidth="1"/>
    <col min="8483" max="8483" width="11.75" style="221" customWidth="1"/>
    <col min="8484" max="8484" width="14.375" style="221" customWidth="1"/>
    <col min="8485" max="8485" width="13.625" style="221" customWidth="1"/>
    <col min="8486" max="8486" width="11" style="221" customWidth="1"/>
    <col min="8487" max="8487" width="13" style="221" customWidth="1"/>
    <col min="8488" max="8488" width="9.25" style="221" bestFit="1" customWidth="1"/>
    <col min="8489" max="8489" width="12.75" style="221" customWidth="1"/>
    <col min="8490" max="8494" width="9.25" style="221" bestFit="1" customWidth="1"/>
    <col min="8495" max="8495" width="10.75" style="221" customWidth="1"/>
    <col min="8496" max="8496" width="14.25" style="221" customWidth="1"/>
    <col min="8497" max="8497" width="13.75" style="221" customWidth="1"/>
    <col min="8498" max="8498" width="12" style="221" customWidth="1"/>
    <col min="8499" max="8499" width="14.75" style="221" customWidth="1"/>
    <col min="8500" max="8500" width="9.25" style="221" bestFit="1" customWidth="1"/>
    <col min="8501" max="8501" width="13.875" style="221" customWidth="1"/>
    <col min="8502" max="8506" width="9.25" style="221" bestFit="1" customWidth="1"/>
    <col min="8507" max="8507" width="11.25" style="221" customWidth="1"/>
    <col min="8508" max="8508" width="14.875" style="221" customWidth="1"/>
    <col min="8509" max="8509" width="14" style="221" customWidth="1"/>
    <col min="8510" max="8510" width="13" style="221" customWidth="1"/>
    <col min="8511" max="8511" width="13.375" style="221" customWidth="1"/>
    <col min="8512" max="8512" width="10.125" style="221" customWidth="1"/>
    <col min="8513" max="8513" width="12.625" style="221" customWidth="1"/>
    <col min="8514" max="8518" width="9.25" style="221" bestFit="1" customWidth="1"/>
    <col min="8519" max="8519" width="9.875" style="221" customWidth="1"/>
    <col min="8520" max="8520" width="13.125" style="221" customWidth="1"/>
    <col min="8521" max="8521" width="12.375" style="221" customWidth="1"/>
    <col min="8522" max="8522" width="11" style="221" customWidth="1"/>
    <col min="8523" max="8523" width="11.625" style="221" customWidth="1"/>
    <col min="8524" max="8524" width="9.25" style="221" bestFit="1" customWidth="1"/>
    <col min="8525" max="8525" width="9.75" style="221" customWidth="1"/>
    <col min="8526" max="8532" width="9.25" style="221" bestFit="1" customWidth="1"/>
    <col min="8533" max="8533" width="11.625" style="221" customWidth="1"/>
    <col min="8534" max="8534" width="10.125" style="221" customWidth="1"/>
    <col min="8535" max="8535" width="13.25" style="221" customWidth="1"/>
    <col min="8536" max="8536" width="11.25" style="221" customWidth="1"/>
    <col min="8537" max="8537" width="13.625" style="221" customWidth="1"/>
    <col min="8538" max="8538" width="12.625" style="221" customWidth="1"/>
    <col min="8539" max="8539" width="11.125" style="221" customWidth="1"/>
    <col min="8540" max="8540" width="14.625" style="221" customWidth="1"/>
    <col min="8541" max="8541" width="15" style="221" customWidth="1"/>
    <col min="8542" max="8543" width="9.25" style="221" bestFit="1" customWidth="1"/>
    <col min="8544" max="8544" width="11.625" style="221" customWidth="1"/>
    <col min="8545" max="8545" width="11" style="221" customWidth="1"/>
    <col min="8546" max="8546" width="10.375" style="221" customWidth="1"/>
    <col min="8547" max="8547" width="11" style="221" customWidth="1"/>
    <col min="8548" max="8548" width="9.25" style="221" bestFit="1" customWidth="1"/>
    <col min="8549" max="8549" width="11.375" style="221" customWidth="1"/>
    <col min="8550" max="8556" width="9.25" style="221" bestFit="1" customWidth="1"/>
    <col min="8557" max="8557" width="10.875" style="221" customWidth="1"/>
    <col min="8558" max="8558" width="10.75" style="221" customWidth="1"/>
    <col min="8559" max="8559" width="10.875" style="221" customWidth="1"/>
    <col min="8560" max="8560" width="9.625" style="221" bestFit="1" customWidth="1"/>
    <col min="8561" max="8561" width="10.25" style="221" customWidth="1"/>
    <col min="8562" max="8566" width="9.625" style="221" bestFit="1" customWidth="1"/>
    <col min="8567" max="8567" width="9.25" style="221" bestFit="1" customWidth="1"/>
    <col min="8568" max="8568" width="11.875" style="221" customWidth="1"/>
    <col min="8569" max="8569" width="10.625" style="221" customWidth="1"/>
    <col min="8570" max="8570" width="9.625" style="221" bestFit="1" customWidth="1"/>
    <col min="8571" max="8571" width="10.125" style="221" customWidth="1"/>
    <col min="8572" max="8572" width="9.625" style="221" bestFit="1" customWidth="1"/>
    <col min="8573" max="8573" width="11.75" style="221" customWidth="1"/>
    <col min="8574" max="8576" width="9.25" style="221" bestFit="1" customWidth="1"/>
    <col min="8577" max="8579" width="9.625" style="221" bestFit="1" customWidth="1"/>
    <col min="8580" max="8581" width="10.75" style="221" customWidth="1"/>
    <col min="8582" max="8582" width="9.625" style="221" bestFit="1" customWidth="1"/>
    <col min="8583" max="8583" width="10.75" style="221" customWidth="1"/>
    <col min="8584" max="8584" width="9.625" style="221" bestFit="1" customWidth="1"/>
    <col min="8585" max="8585" width="11" style="221" customWidth="1"/>
    <col min="8586" max="8591" width="9.625" style="221" bestFit="1" customWidth="1"/>
    <col min="8592" max="8592" width="10.625" style="221" customWidth="1"/>
    <col min="8593" max="8593" width="11.125" style="221" customWidth="1"/>
    <col min="8594" max="8594" width="9.625" style="221" bestFit="1" customWidth="1"/>
    <col min="8595" max="8595" width="10.625" style="221" customWidth="1"/>
    <col min="8596" max="8596" width="9.625" style="221" bestFit="1" customWidth="1"/>
    <col min="8597" max="8597" width="10.625" style="221" customWidth="1"/>
    <col min="8598" max="8606" width="9.625" style="221" bestFit="1" customWidth="1"/>
    <col min="8607" max="8607" width="11" style="221" customWidth="1"/>
    <col min="8608" max="8608" width="10.875" style="221" customWidth="1"/>
    <col min="8609" max="8611" width="9.25" style="221" bestFit="1" customWidth="1"/>
    <col min="8612" max="8612" width="9.625" style="221" bestFit="1" customWidth="1"/>
    <col min="8613" max="8613" width="9.25" style="221" bestFit="1" customWidth="1"/>
    <col min="8614" max="8616" width="9.625" style="221" bestFit="1" customWidth="1"/>
    <col min="8617" max="8617" width="10.25" style="221" customWidth="1"/>
    <col min="8618" max="8618" width="9.625" style="221" bestFit="1" customWidth="1"/>
    <col min="8619" max="8619" width="10.875" style="221" customWidth="1"/>
    <col min="8620" max="8620" width="9.625" style="221" bestFit="1" customWidth="1"/>
    <col min="8621" max="8622" width="9.25" style="221" bestFit="1" customWidth="1"/>
    <col min="8623" max="8630" width="9.625" style="221" bestFit="1" customWidth="1"/>
    <col min="8631" max="8634" width="11.625" style="221" customWidth="1"/>
    <col min="8635" max="8639" width="9.75" style="221" bestFit="1" customWidth="1"/>
    <col min="8640" max="8640" width="12.125" style="221" customWidth="1"/>
    <col min="8641" max="8641" width="11.75" style="221" customWidth="1"/>
    <col min="8642" max="8642" width="10.875" style="221" bestFit="1" customWidth="1"/>
    <col min="8643" max="8643" width="12.125" style="221" customWidth="1"/>
    <col min="8644" max="8644" width="10.875" style="221" bestFit="1" customWidth="1"/>
    <col min="8645" max="8645" width="10.875" style="221" customWidth="1"/>
    <col min="8646" max="8646" width="10" style="221" customWidth="1"/>
    <col min="8647" max="8648" width="10.875" style="221" customWidth="1"/>
    <col min="8649" max="8649" width="9.625" style="221" bestFit="1" customWidth="1"/>
    <col min="8650" max="8651" width="12.125" style="221" bestFit="1" customWidth="1"/>
    <col min="8652" max="8652" width="9.625" style="221" bestFit="1" customWidth="1"/>
    <col min="8653" max="8653" width="12.875" style="221" customWidth="1"/>
    <col min="8654" max="8654" width="9.75" style="221" bestFit="1" customWidth="1"/>
    <col min="8655" max="8655" width="9.625" style="221" bestFit="1" customWidth="1"/>
    <col min="8656" max="8656" width="12.75" style="221" bestFit="1" customWidth="1"/>
    <col min="8657" max="8657" width="10.875" style="221" bestFit="1" customWidth="1"/>
    <col min="8658" max="8658" width="9.625" style="221" bestFit="1" customWidth="1"/>
    <col min="8659" max="8659" width="10.875" style="221" bestFit="1" customWidth="1"/>
    <col min="8660" max="8660" width="10.625" style="221" customWidth="1"/>
    <col min="8661" max="8661" width="10.875" style="221" bestFit="1" customWidth="1"/>
    <col min="8662" max="8662" width="11.25" style="221" customWidth="1"/>
    <col min="8663" max="8663" width="9.125" style="221"/>
    <col min="8664" max="8664" width="10.75" style="221" customWidth="1"/>
    <col min="8665" max="8665" width="11.125" style="221" customWidth="1"/>
    <col min="8666" max="8666" width="9.625" style="221" bestFit="1" customWidth="1"/>
    <col min="8667" max="8668" width="10.125" style="221" customWidth="1"/>
    <col min="8669" max="8669" width="10.875" style="221" bestFit="1" customWidth="1"/>
    <col min="8670" max="8704" width="9.125" style="221"/>
    <col min="8705" max="8705" width="0.125" style="221" customWidth="1"/>
    <col min="8706" max="8706" width="52.375" style="221" customWidth="1"/>
    <col min="8707" max="8707" width="8.125" style="221" customWidth="1"/>
    <col min="8708" max="8708" width="9.875" style="221" customWidth="1"/>
    <col min="8709" max="8709" width="13.75" style="221" customWidth="1"/>
    <col min="8710" max="8710" width="9.25" style="221" bestFit="1" customWidth="1"/>
    <col min="8711" max="8711" width="9.625" style="221" customWidth="1"/>
    <col min="8712" max="8712" width="9" style="221" customWidth="1"/>
    <col min="8713" max="8714" width="9.25" style="221" bestFit="1" customWidth="1"/>
    <col min="8715" max="8715" width="10.375" style="221" customWidth="1"/>
    <col min="8716" max="8716" width="13.875" style="221" customWidth="1"/>
    <col min="8717" max="8717" width="12.375" style="221" customWidth="1"/>
    <col min="8718" max="8718" width="10.625" style="221" customWidth="1"/>
    <col min="8719" max="8719" width="13.25" style="221" customWidth="1"/>
    <col min="8720" max="8720" width="9.25" style="221" bestFit="1" customWidth="1"/>
    <col min="8721" max="8721" width="13" style="221" customWidth="1"/>
    <col min="8722" max="8722" width="8.75" style="221" customWidth="1"/>
    <col min="8723" max="8726" width="9.25" style="221" bestFit="1" customWidth="1"/>
    <col min="8727" max="8727" width="11.75" style="221" customWidth="1"/>
    <col min="8728" max="8728" width="14.125" style="221" customWidth="1"/>
    <col min="8729" max="8729" width="13.75" style="221" customWidth="1"/>
    <col min="8730" max="8730" width="10.875" style="221" customWidth="1"/>
    <col min="8731" max="8731" width="12.375" style="221" customWidth="1"/>
    <col min="8732" max="8732" width="11.875" style="221" customWidth="1"/>
    <col min="8733" max="8733" width="13.125" style="221" customWidth="1"/>
    <col min="8734" max="8738" width="9.25" style="221" bestFit="1" customWidth="1"/>
    <col min="8739" max="8739" width="11.75" style="221" customWidth="1"/>
    <col min="8740" max="8740" width="14.375" style="221" customWidth="1"/>
    <col min="8741" max="8741" width="13.625" style="221" customWidth="1"/>
    <col min="8742" max="8742" width="11" style="221" customWidth="1"/>
    <col min="8743" max="8743" width="13" style="221" customWidth="1"/>
    <col min="8744" max="8744" width="9.25" style="221" bestFit="1" customWidth="1"/>
    <col min="8745" max="8745" width="12.75" style="221" customWidth="1"/>
    <col min="8746" max="8750" width="9.25" style="221" bestFit="1" customWidth="1"/>
    <col min="8751" max="8751" width="10.75" style="221" customWidth="1"/>
    <col min="8752" max="8752" width="14.25" style="221" customWidth="1"/>
    <col min="8753" max="8753" width="13.75" style="221" customWidth="1"/>
    <col min="8754" max="8754" width="12" style="221" customWidth="1"/>
    <col min="8755" max="8755" width="14.75" style="221" customWidth="1"/>
    <col min="8756" max="8756" width="9.25" style="221" bestFit="1" customWidth="1"/>
    <col min="8757" max="8757" width="13.875" style="221" customWidth="1"/>
    <col min="8758" max="8762" width="9.25" style="221" bestFit="1" customWidth="1"/>
    <col min="8763" max="8763" width="11.25" style="221" customWidth="1"/>
    <col min="8764" max="8764" width="14.875" style="221" customWidth="1"/>
    <col min="8765" max="8765" width="14" style="221" customWidth="1"/>
    <col min="8766" max="8766" width="13" style="221" customWidth="1"/>
    <col min="8767" max="8767" width="13.375" style="221" customWidth="1"/>
    <col min="8768" max="8768" width="10.125" style="221" customWidth="1"/>
    <col min="8769" max="8769" width="12.625" style="221" customWidth="1"/>
    <col min="8770" max="8774" width="9.25" style="221" bestFit="1" customWidth="1"/>
    <col min="8775" max="8775" width="9.875" style="221" customWidth="1"/>
    <col min="8776" max="8776" width="13.125" style="221" customWidth="1"/>
    <col min="8777" max="8777" width="12.375" style="221" customWidth="1"/>
    <col min="8778" max="8778" width="11" style="221" customWidth="1"/>
    <col min="8779" max="8779" width="11.625" style="221" customWidth="1"/>
    <col min="8780" max="8780" width="9.25" style="221" bestFit="1" customWidth="1"/>
    <col min="8781" max="8781" width="9.75" style="221" customWidth="1"/>
    <col min="8782" max="8788" width="9.25" style="221" bestFit="1" customWidth="1"/>
    <col min="8789" max="8789" width="11.625" style="221" customWidth="1"/>
    <col min="8790" max="8790" width="10.125" style="221" customWidth="1"/>
    <col min="8791" max="8791" width="13.25" style="221" customWidth="1"/>
    <col min="8792" max="8792" width="11.25" style="221" customWidth="1"/>
    <col min="8793" max="8793" width="13.625" style="221" customWidth="1"/>
    <col min="8794" max="8794" width="12.625" style="221" customWidth="1"/>
    <col min="8795" max="8795" width="11.125" style="221" customWidth="1"/>
    <col min="8796" max="8796" width="14.625" style="221" customWidth="1"/>
    <col min="8797" max="8797" width="15" style="221" customWidth="1"/>
    <col min="8798" max="8799" width="9.25" style="221" bestFit="1" customWidth="1"/>
    <col min="8800" max="8800" width="11.625" style="221" customWidth="1"/>
    <col min="8801" max="8801" width="11" style="221" customWidth="1"/>
    <col min="8802" max="8802" width="10.375" style="221" customWidth="1"/>
    <col min="8803" max="8803" width="11" style="221" customWidth="1"/>
    <col min="8804" max="8804" width="9.25" style="221" bestFit="1" customWidth="1"/>
    <col min="8805" max="8805" width="11.375" style="221" customWidth="1"/>
    <col min="8806" max="8812" width="9.25" style="221" bestFit="1" customWidth="1"/>
    <col min="8813" max="8813" width="10.875" style="221" customWidth="1"/>
    <col min="8814" max="8814" width="10.75" style="221" customWidth="1"/>
    <col min="8815" max="8815" width="10.875" style="221" customWidth="1"/>
    <col min="8816" max="8816" width="9.625" style="221" bestFit="1" customWidth="1"/>
    <col min="8817" max="8817" width="10.25" style="221" customWidth="1"/>
    <col min="8818" max="8822" width="9.625" style="221" bestFit="1" customWidth="1"/>
    <col min="8823" max="8823" width="9.25" style="221" bestFit="1" customWidth="1"/>
    <col min="8824" max="8824" width="11.875" style="221" customWidth="1"/>
    <col min="8825" max="8825" width="10.625" style="221" customWidth="1"/>
    <col min="8826" max="8826" width="9.625" style="221" bestFit="1" customWidth="1"/>
    <col min="8827" max="8827" width="10.125" style="221" customWidth="1"/>
    <col min="8828" max="8828" width="9.625" style="221" bestFit="1" customWidth="1"/>
    <col min="8829" max="8829" width="11.75" style="221" customWidth="1"/>
    <col min="8830" max="8832" width="9.25" style="221" bestFit="1" customWidth="1"/>
    <col min="8833" max="8835" width="9.625" style="221" bestFit="1" customWidth="1"/>
    <col min="8836" max="8837" width="10.75" style="221" customWidth="1"/>
    <col min="8838" max="8838" width="9.625" style="221" bestFit="1" customWidth="1"/>
    <col min="8839" max="8839" width="10.75" style="221" customWidth="1"/>
    <col min="8840" max="8840" width="9.625" style="221" bestFit="1" customWidth="1"/>
    <col min="8841" max="8841" width="11" style="221" customWidth="1"/>
    <col min="8842" max="8847" width="9.625" style="221" bestFit="1" customWidth="1"/>
    <col min="8848" max="8848" width="10.625" style="221" customWidth="1"/>
    <col min="8849" max="8849" width="11.125" style="221" customWidth="1"/>
    <col min="8850" max="8850" width="9.625" style="221" bestFit="1" customWidth="1"/>
    <col min="8851" max="8851" width="10.625" style="221" customWidth="1"/>
    <col min="8852" max="8852" width="9.625" style="221" bestFit="1" customWidth="1"/>
    <col min="8853" max="8853" width="10.625" style="221" customWidth="1"/>
    <col min="8854" max="8862" width="9.625" style="221" bestFit="1" customWidth="1"/>
    <col min="8863" max="8863" width="11" style="221" customWidth="1"/>
    <col min="8864" max="8864" width="10.875" style="221" customWidth="1"/>
    <col min="8865" max="8867" width="9.25" style="221" bestFit="1" customWidth="1"/>
    <col min="8868" max="8868" width="9.625" style="221" bestFit="1" customWidth="1"/>
    <col min="8869" max="8869" width="9.25" style="221" bestFit="1" customWidth="1"/>
    <col min="8870" max="8872" width="9.625" style="221" bestFit="1" customWidth="1"/>
    <col min="8873" max="8873" width="10.25" style="221" customWidth="1"/>
    <col min="8874" max="8874" width="9.625" style="221" bestFit="1" customWidth="1"/>
    <col min="8875" max="8875" width="10.875" style="221" customWidth="1"/>
    <col min="8876" max="8876" width="9.625" style="221" bestFit="1" customWidth="1"/>
    <col min="8877" max="8878" width="9.25" style="221" bestFit="1" customWidth="1"/>
    <col min="8879" max="8886" width="9.625" style="221" bestFit="1" customWidth="1"/>
    <col min="8887" max="8890" width="11.625" style="221" customWidth="1"/>
    <col min="8891" max="8895" width="9.75" style="221" bestFit="1" customWidth="1"/>
    <col min="8896" max="8896" width="12.125" style="221" customWidth="1"/>
    <col min="8897" max="8897" width="11.75" style="221" customWidth="1"/>
    <col min="8898" max="8898" width="10.875" style="221" bestFit="1" customWidth="1"/>
    <col min="8899" max="8899" width="12.125" style="221" customWidth="1"/>
    <col min="8900" max="8900" width="10.875" style="221" bestFit="1" customWidth="1"/>
    <col min="8901" max="8901" width="10.875" style="221" customWidth="1"/>
    <col min="8902" max="8902" width="10" style="221" customWidth="1"/>
    <col min="8903" max="8904" width="10.875" style="221" customWidth="1"/>
    <col min="8905" max="8905" width="9.625" style="221" bestFit="1" customWidth="1"/>
    <col min="8906" max="8907" width="12.125" style="221" bestFit="1" customWidth="1"/>
    <col min="8908" max="8908" width="9.625" style="221" bestFit="1" customWidth="1"/>
    <col min="8909" max="8909" width="12.875" style="221" customWidth="1"/>
    <col min="8910" max="8910" width="9.75" style="221" bestFit="1" customWidth="1"/>
    <col min="8911" max="8911" width="9.625" style="221" bestFit="1" customWidth="1"/>
    <col min="8912" max="8912" width="12.75" style="221" bestFit="1" customWidth="1"/>
    <col min="8913" max="8913" width="10.875" style="221" bestFit="1" customWidth="1"/>
    <col min="8914" max="8914" width="9.625" style="221" bestFit="1" customWidth="1"/>
    <col min="8915" max="8915" width="10.875" style="221" bestFit="1" customWidth="1"/>
    <col min="8916" max="8916" width="10.625" style="221" customWidth="1"/>
    <col min="8917" max="8917" width="10.875" style="221" bestFit="1" customWidth="1"/>
    <col min="8918" max="8918" width="11.25" style="221" customWidth="1"/>
    <col min="8919" max="8919" width="9.125" style="221"/>
    <col min="8920" max="8920" width="10.75" style="221" customWidth="1"/>
    <col min="8921" max="8921" width="11.125" style="221" customWidth="1"/>
    <col min="8922" max="8922" width="9.625" style="221" bestFit="1" customWidth="1"/>
    <col min="8923" max="8924" width="10.125" style="221" customWidth="1"/>
    <col min="8925" max="8925" width="10.875" style="221" bestFit="1" customWidth="1"/>
    <col min="8926" max="8960" width="9.125" style="221"/>
    <col min="8961" max="8961" width="0.125" style="221" customWidth="1"/>
    <col min="8962" max="8962" width="52.375" style="221" customWidth="1"/>
    <col min="8963" max="8963" width="8.125" style="221" customWidth="1"/>
    <col min="8964" max="8964" width="9.875" style="221" customWidth="1"/>
    <col min="8965" max="8965" width="13.75" style="221" customWidth="1"/>
    <col min="8966" max="8966" width="9.25" style="221" bestFit="1" customWidth="1"/>
    <col min="8967" max="8967" width="9.625" style="221" customWidth="1"/>
    <col min="8968" max="8968" width="9" style="221" customWidth="1"/>
    <col min="8969" max="8970" width="9.25" style="221" bestFit="1" customWidth="1"/>
    <col min="8971" max="8971" width="10.375" style="221" customWidth="1"/>
    <col min="8972" max="8972" width="13.875" style="221" customWidth="1"/>
    <col min="8973" max="8973" width="12.375" style="221" customWidth="1"/>
    <col min="8974" max="8974" width="10.625" style="221" customWidth="1"/>
    <col min="8975" max="8975" width="13.25" style="221" customWidth="1"/>
    <col min="8976" max="8976" width="9.25" style="221" bestFit="1" customWidth="1"/>
    <col min="8977" max="8977" width="13" style="221" customWidth="1"/>
    <col min="8978" max="8978" width="8.75" style="221" customWidth="1"/>
    <col min="8979" max="8982" width="9.25" style="221" bestFit="1" customWidth="1"/>
    <col min="8983" max="8983" width="11.75" style="221" customWidth="1"/>
    <col min="8984" max="8984" width="14.125" style="221" customWidth="1"/>
    <col min="8985" max="8985" width="13.75" style="221" customWidth="1"/>
    <col min="8986" max="8986" width="10.875" style="221" customWidth="1"/>
    <col min="8987" max="8987" width="12.375" style="221" customWidth="1"/>
    <col min="8988" max="8988" width="11.875" style="221" customWidth="1"/>
    <col min="8989" max="8989" width="13.125" style="221" customWidth="1"/>
    <col min="8990" max="8994" width="9.25" style="221" bestFit="1" customWidth="1"/>
    <col min="8995" max="8995" width="11.75" style="221" customWidth="1"/>
    <col min="8996" max="8996" width="14.375" style="221" customWidth="1"/>
    <col min="8997" max="8997" width="13.625" style="221" customWidth="1"/>
    <col min="8998" max="8998" width="11" style="221" customWidth="1"/>
    <col min="8999" max="8999" width="13" style="221" customWidth="1"/>
    <col min="9000" max="9000" width="9.25" style="221" bestFit="1" customWidth="1"/>
    <col min="9001" max="9001" width="12.75" style="221" customWidth="1"/>
    <col min="9002" max="9006" width="9.25" style="221" bestFit="1" customWidth="1"/>
    <col min="9007" max="9007" width="10.75" style="221" customWidth="1"/>
    <col min="9008" max="9008" width="14.25" style="221" customWidth="1"/>
    <col min="9009" max="9009" width="13.75" style="221" customWidth="1"/>
    <col min="9010" max="9010" width="12" style="221" customWidth="1"/>
    <col min="9011" max="9011" width="14.75" style="221" customWidth="1"/>
    <col min="9012" max="9012" width="9.25" style="221" bestFit="1" customWidth="1"/>
    <col min="9013" max="9013" width="13.875" style="221" customWidth="1"/>
    <col min="9014" max="9018" width="9.25" style="221" bestFit="1" customWidth="1"/>
    <col min="9019" max="9019" width="11.25" style="221" customWidth="1"/>
    <col min="9020" max="9020" width="14.875" style="221" customWidth="1"/>
    <col min="9021" max="9021" width="14" style="221" customWidth="1"/>
    <col min="9022" max="9022" width="13" style="221" customWidth="1"/>
    <col min="9023" max="9023" width="13.375" style="221" customWidth="1"/>
    <col min="9024" max="9024" width="10.125" style="221" customWidth="1"/>
    <col min="9025" max="9025" width="12.625" style="221" customWidth="1"/>
    <col min="9026" max="9030" width="9.25" style="221" bestFit="1" customWidth="1"/>
    <col min="9031" max="9031" width="9.875" style="221" customWidth="1"/>
    <col min="9032" max="9032" width="13.125" style="221" customWidth="1"/>
    <col min="9033" max="9033" width="12.375" style="221" customWidth="1"/>
    <col min="9034" max="9034" width="11" style="221" customWidth="1"/>
    <col min="9035" max="9035" width="11.625" style="221" customWidth="1"/>
    <col min="9036" max="9036" width="9.25" style="221" bestFit="1" customWidth="1"/>
    <col min="9037" max="9037" width="9.75" style="221" customWidth="1"/>
    <col min="9038" max="9044" width="9.25" style="221" bestFit="1" customWidth="1"/>
    <col min="9045" max="9045" width="11.625" style="221" customWidth="1"/>
    <col min="9046" max="9046" width="10.125" style="221" customWidth="1"/>
    <col min="9047" max="9047" width="13.25" style="221" customWidth="1"/>
    <col min="9048" max="9048" width="11.25" style="221" customWidth="1"/>
    <col min="9049" max="9049" width="13.625" style="221" customWidth="1"/>
    <col min="9050" max="9050" width="12.625" style="221" customWidth="1"/>
    <col min="9051" max="9051" width="11.125" style="221" customWidth="1"/>
    <col min="9052" max="9052" width="14.625" style="221" customWidth="1"/>
    <col min="9053" max="9053" width="15" style="221" customWidth="1"/>
    <col min="9054" max="9055" width="9.25" style="221" bestFit="1" customWidth="1"/>
    <col min="9056" max="9056" width="11.625" style="221" customWidth="1"/>
    <col min="9057" max="9057" width="11" style="221" customWidth="1"/>
    <col min="9058" max="9058" width="10.375" style="221" customWidth="1"/>
    <col min="9059" max="9059" width="11" style="221" customWidth="1"/>
    <col min="9060" max="9060" width="9.25" style="221" bestFit="1" customWidth="1"/>
    <col min="9061" max="9061" width="11.375" style="221" customWidth="1"/>
    <col min="9062" max="9068" width="9.25" style="221" bestFit="1" customWidth="1"/>
    <col min="9069" max="9069" width="10.875" style="221" customWidth="1"/>
    <col min="9070" max="9070" width="10.75" style="221" customWidth="1"/>
    <col min="9071" max="9071" width="10.875" style="221" customWidth="1"/>
    <col min="9072" max="9072" width="9.625" style="221" bestFit="1" customWidth="1"/>
    <col min="9073" max="9073" width="10.25" style="221" customWidth="1"/>
    <col min="9074" max="9078" width="9.625" style="221" bestFit="1" customWidth="1"/>
    <col min="9079" max="9079" width="9.25" style="221" bestFit="1" customWidth="1"/>
    <col min="9080" max="9080" width="11.875" style="221" customWidth="1"/>
    <col min="9081" max="9081" width="10.625" style="221" customWidth="1"/>
    <col min="9082" max="9082" width="9.625" style="221" bestFit="1" customWidth="1"/>
    <col min="9083" max="9083" width="10.125" style="221" customWidth="1"/>
    <col min="9084" max="9084" width="9.625" style="221" bestFit="1" customWidth="1"/>
    <col min="9085" max="9085" width="11.75" style="221" customWidth="1"/>
    <col min="9086" max="9088" width="9.25" style="221" bestFit="1" customWidth="1"/>
    <col min="9089" max="9091" width="9.625" style="221" bestFit="1" customWidth="1"/>
    <col min="9092" max="9093" width="10.75" style="221" customWidth="1"/>
    <col min="9094" max="9094" width="9.625" style="221" bestFit="1" customWidth="1"/>
    <col min="9095" max="9095" width="10.75" style="221" customWidth="1"/>
    <col min="9096" max="9096" width="9.625" style="221" bestFit="1" customWidth="1"/>
    <col min="9097" max="9097" width="11" style="221" customWidth="1"/>
    <col min="9098" max="9103" width="9.625" style="221" bestFit="1" customWidth="1"/>
    <col min="9104" max="9104" width="10.625" style="221" customWidth="1"/>
    <col min="9105" max="9105" width="11.125" style="221" customWidth="1"/>
    <col min="9106" max="9106" width="9.625" style="221" bestFit="1" customWidth="1"/>
    <col min="9107" max="9107" width="10.625" style="221" customWidth="1"/>
    <col min="9108" max="9108" width="9.625" style="221" bestFit="1" customWidth="1"/>
    <col min="9109" max="9109" width="10.625" style="221" customWidth="1"/>
    <col min="9110" max="9118" width="9.625" style="221" bestFit="1" customWidth="1"/>
    <col min="9119" max="9119" width="11" style="221" customWidth="1"/>
    <col min="9120" max="9120" width="10.875" style="221" customWidth="1"/>
    <col min="9121" max="9123" width="9.25" style="221" bestFit="1" customWidth="1"/>
    <col min="9124" max="9124" width="9.625" style="221" bestFit="1" customWidth="1"/>
    <col min="9125" max="9125" width="9.25" style="221" bestFit="1" customWidth="1"/>
    <col min="9126" max="9128" width="9.625" style="221" bestFit="1" customWidth="1"/>
    <col min="9129" max="9129" width="10.25" style="221" customWidth="1"/>
    <col min="9130" max="9130" width="9.625" style="221" bestFit="1" customWidth="1"/>
    <col min="9131" max="9131" width="10.875" style="221" customWidth="1"/>
    <col min="9132" max="9132" width="9.625" style="221" bestFit="1" customWidth="1"/>
    <col min="9133" max="9134" width="9.25" style="221" bestFit="1" customWidth="1"/>
    <col min="9135" max="9142" width="9.625" style="221" bestFit="1" customWidth="1"/>
    <col min="9143" max="9146" width="11.625" style="221" customWidth="1"/>
    <col min="9147" max="9151" width="9.75" style="221" bestFit="1" customWidth="1"/>
    <col min="9152" max="9152" width="12.125" style="221" customWidth="1"/>
    <col min="9153" max="9153" width="11.75" style="221" customWidth="1"/>
    <col min="9154" max="9154" width="10.875" style="221" bestFit="1" customWidth="1"/>
    <col min="9155" max="9155" width="12.125" style="221" customWidth="1"/>
    <col min="9156" max="9156" width="10.875" style="221" bestFit="1" customWidth="1"/>
    <col min="9157" max="9157" width="10.875" style="221" customWidth="1"/>
    <col min="9158" max="9158" width="10" style="221" customWidth="1"/>
    <col min="9159" max="9160" width="10.875" style="221" customWidth="1"/>
    <col min="9161" max="9161" width="9.625" style="221" bestFit="1" customWidth="1"/>
    <col min="9162" max="9163" width="12.125" style="221" bestFit="1" customWidth="1"/>
    <col min="9164" max="9164" width="9.625" style="221" bestFit="1" customWidth="1"/>
    <col min="9165" max="9165" width="12.875" style="221" customWidth="1"/>
    <col min="9166" max="9166" width="9.75" style="221" bestFit="1" customWidth="1"/>
    <col min="9167" max="9167" width="9.625" style="221" bestFit="1" customWidth="1"/>
    <col min="9168" max="9168" width="12.75" style="221" bestFit="1" customWidth="1"/>
    <col min="9169" max="9169" width="10.875" style="221" bestFit="1" customWidth="1"/>
    <col min="9170" max="9170" width="9.625" style="221" bestFit="1" customWidth="1"/>
    <col min="9171" max="9171" width="10.875" style="221" bestFit="1" customWidth="1"/>
    <col min="9172" max="9172" width="10.625" style="221" customWidth="1"/>
    <col min="9173" max="9173" width="10.875" style="221" bestFit="1" customWidth="1"/>
    <col min="9174" max="9174" width="11.25" style="221" customWidth="1"/>
    <col min="9175" max="9175" width="9.125" style="221"/>
    <col min="9176" max="9176" width="10.75" style="221" customWidth="1"/>
    <col min="9177" max="9177" width="11.125" style="221" customWidth="1"/>
    <col min="9178" max="9178" width="9.625" style="221" bestFit="1" customWidth="1"/>
    <col min="9179" max="9180" width="10.125" style="221" customWidth="1"/>
    <col min="9181" max="9181" width="10.875" style="221" bestFit="1" customWidth="1"/>
    <col min="9182" max="9216" width="9.125" style="221"/>
    <col min="9217" max="9217" width="0.125" style="221" customWidth="1"/>
    <col min="9218" max="9218" width="52.375" style="221" customWidth="1"/>
    <col min="9219" max="9219" width="8.125" style="221" customWidth="1"/>
    <col min="9220" max="9220" width="9.875" style="221" customWidth="1"/>
    <col min="9221" max="9221" width="13.75" style="221" customWidth="1"/>
    <col min="9222" max="9222" width="9.25" style="221" bestFit="1" customWidth="1"/>
    <col min="9223" max="9223" width="9.625" style="221" customWidth="1"/>
    <col min="9224" max="9224" width="9" style="221" customWidth="1"/>
    <col min="9225" max="9226" width="9.25" style="221" bestFit="1" customWidth="1"/>
    <col min="9227" max="9227" width="10.375" style="221" customWidth="1"/>
    <col min="9228" max="9228" width="13.875" style="221" customWidth="1"/>
    <col min="9229" max="9229" width="12.375" style="221" customWidth="1"/>
    <col min="9230" max="9230" width="10.625" style="221" customWidth="1"/>
    <col min="9231" max="9231" width="13.25" style="221" customWidth="1"/>
    <col min="9232" max="9232" width="9.25" style="221" bestFit="1" customWidth="1"/>
    <col min="9233" max="9233" width="13" style="221" customWidth="1"/>
    <col min="9234" max="9234" width="8.75" style="221" customWidth="1"/>
    <col min="9235" max="9238" width="9.25" style="221" bestFit="1" customWidth="1"/>
    <col min="9239" max="9239" width="11.75" style="221" customWidth="1"/>
    <col min="9240" max="9240" width="14.125" style="221" customWidth="1"/>
    <col min="9241" max="9241" width="13.75" style="221" customWidth="1"/>
    <col min="9242" max="9242" width="10.875" style="221" customWidth="1"/>
    <col min="9243" max="9243" width="12.375" style="221" customWidth="1"/>
    <col min="9244" max="9244" width="11.875" style="221" customWidth="1"/>
    <col min="9245" max="9245" width="13.125" style="221" customWidth="1"/>
    <col min="9246" max="9250" width="9.25" style="221" bestFit="1" customWidth="1"/>
    <col min="9251" max="9251" width="11.75" style="221" customWidth="1"/>
    <col min="9252" max="9252" width="14.375" style="221" customWidth="1"/>
    <col min="9253" max="9253" width="13.625" style="221" customWidth="1"/>
    <col min="9254" max="9254" width="11" style="221" customWidth="1"/>
    <col min="9255" max="9255" width="13" style="221" customWidth="1"/>
    <col min="9256" max="9256" width="9.25" style="221" bestFit="1" customWidth="1"/>
    <col min="9257" max="9257" width="12.75" style="221" customWidth="1"/>
    <col min="9258" max="9262" width="9.25" style="221" bestFit="1" customWidth="1"/>
    <col min="9263" max="9263" width="10.75" style="221" customWidth="1"/>
    <col min="9264" max="9264" width="14.25" style="221" customWidth="1"/>
    <col min="9265" max="9265" width="13.75" style="221" customWidth="1"/>
    <col min="9266" max="9266" width="12" style="221" customWidth="1"/>
    <col min="9267" max="9267" width="14.75" style="221" customWidth="1"/>
    <col min="9268" max="9268" width="9.25" style="221" bestFit="1" customWidth="1"/>
    <col min="9269" max="9269" width="13.875" style="221" customWidth="1"/>
    <col min="9270" max="9274" width="9.25" style="221" bestFit="1" customWidth="1"/>
    <col min="9275" max="9275" width="11.25" style="221" customWidth="1"/>
    <col min="9276" max="9276" width="14.875" style="221" customWidth="1"/>
    <col min="9277" max="9277" width="14" style="221" customWidth="1"/>
    <col min="9278" max="9278" width="13" style="221" customWidth="1"/>
    <col min="9279" max="9279" width="13.375" style="221" customWidth="1"/>
    <col min="9280" max="9280" width="10.125" style="221" customWidth="1"/>
    <col min="9281" max="9281" width="12.625" style="221" customWidth="1"/>
    <col min="9282" max="9286" width="9.25" style="221" bestFit="1" customWidth="1"/>
    <col min="9287" max="9287" width="9.875" style="221" customWidth="1"/>
    <col min="9288" max="9288" width="13.125" style="221" customWidth="1"/>
    <col min="9289" max="9289" width="12.375" style="221" customWidth="1"/>
    <col min="9290" max="9290" width="11" style="221" customWidth="1"/>
    <col min="9291" max="9291" width="11.625" style="221" customWidth="1"/>
    <col min="9292" max="9292" width="9.25" style="221" bestFit="1" customWidth="1"/>
    <col min="9293" max="9293" width="9.75" style="221" customWidth="1"/>
    <col min="9294" max="9300" width="9.25" style="221" bestFit="1" customWidth="1"/>
    <col min="9301" max="9301" width="11.625" style="221" customWidth="1"/>
    <col min="9302" max="9302" width="10.125" style="221" customWidth="1"/>
    <col min="9303" max="9303" width="13.25" style="221" customWidth="1"/>
    <col min="9304" max="9304" width="11.25" style="221" customWidth="1"/>
    <col min="9305" max="9305" width="13.625" style="221" customWidth="1"/>
    <col min="9306" max="9306" width="12.625" style="221" customWidth="1"/>
    <col min="9307" max="9307" width="11.125" style="221" customWidth="1"/>
    <col min="9308" max="9308" width="14.625" style="221" customWidth="1"/>
    <col min="9309" max="9309" width="15" style="221" customWidth="1"/>
    <col min="9310" max="9311" width="9.25" style="221" bestFit="1" customWidth="1"/>
    <col min="9312" max="9312" width="11.625" style="221" customWidth="1"/>
    <col min="9313" max="9313" width="11" style="221" customWidth="1"/>
    <col min="9314" max="9314" width="10.375" style="221" customWidth="1"/>
    <col min="9315" max="9315" width="11" style="221" customWidth="1"/>
    <col min="9316" max="9316" width="9.25" style="221" bestFit="1" customWidth="1"/>
    <col min="9317" max="9317" width="11.375" style="221" customWidth="1"/>
    <col min="9318" max="9324" width="9.25" style="221" bestFit="1" customWidth="1"/>
    <col min="9325" max="9325" width="10.875" style="221" customWidth="1"/>
    <col min="9326" max="9326" width="10.75" style="221" customWidth="1"/>
    <col min="9327" max="9327" width="10.875" style="221" customWidth="1"/>
    <col min="9328" max="9328" width="9.625" style="221" bestFit="1" customWidth="1"/>
    <col min="9329" max="9329" width="10.25" style="221" customWidth="1"/>
    <col min="9330" max="9334" width="9.625" style="221" bestFit="1" customWidth="1"/>
    <col min="9335" max="9335" width="9.25" style="221" bestFit="1" customWidth="1"/>
    <col min="9336" max="9336" width="11.875" style="221" customWidth="1"/>
    <col min="9337" max="9337" width="10.625" style="221" customWidth="1"/>
    <col min="9338" max="9338" width="9.625" style="221" bestFit="1" customWidth="1"/>
    <col min="9339" max="9339" width="10.125" style="221" customWidth="1"/>
    <col min="9340" max="9340" width="9.625" style="221" bestFit="1" customWidth="1"/>
    <col min="9341" max="9341" width="11.75" style="221" customWidth="1"/>
    <col min="9342" max="9344" width="9.25" style="221" bestFit="1" customWidth="1"/>
    <col min="9345" max="9347" width="9.625" style="221" bestFit="1" customWidth="1"/>
    <col min="9348" max="9349" width="10.75" style="221" customWidth="1"/>
    <col min="9350" max="9350" width="9.625" style="221" bestFit="1" customWidth="1"/>
    <col min="9351" max="9351" width="10.75" style="221" customWidth="1"/>
    <col min="9352" max="9352" width="9.625" style="221" bestFit="1" customWidth="1"/>
    <col min="9353" max="9353" width="11" style="221" customWidth="1"/>
    <col min="9354" max="9359" width="9.625" style="221" bestFit="1" customWidth="1"/>
    <col min="9360" max="9360" width="10.625" style="221" customWidth="1"/>
    <col min="9361" max="9361" width="11.125" style="221" customWidth="1"/>
    <col min="9362" max="9362" width="9.625" style="221" bestFit="1" customWidth="1"/>
    <col min="9363" max="9363" width="10.625" style="221" customWidth="1"/>
    <col min="9364" max="9364" width="9.625" style="221" bestFit="1" customWidth="1"/>
    <col min="9365" max="9365" width="10.625" style="221" customWidth="1"/>
    <col min="9366" max="9374" width="9.625" style="221" bestFit="1" customWidth="1"/>
    <col min="9375" max="9375" width="11" style="221" customWidth="1"/>
    <col min="9376" max="9376" width="10.875" style="221" customWidth="1"/>
    <col min="9377" max="9379" width="9.25" style="221" bestFit="1" customWidth="1"/>
    <col min="9380" max="9380" width="9.625" style="221" bestFit="1" customWidth="1"/>
    <col min="9381" max="9381" width="9.25" style="221" bestFit="1" customWidth="1"/>
    <col min="9382" max="9384" width="9.625" style="221" bestFit="1" customWidth="1"/>
    <col min="9385" max="9385" width="10.25" style="221" customWidth="1"/>
    <col min="9386" max="9386" width="9.625" style="221" bestFit="1" customWidth="1"/>
    <col min="9387" max="9387" width="10.875" style="221" customWidth="1"/>
    <col min="9388" max="9388" width="9.625" style="221" bestFit="1" customWidth="1"/>
    <col min="9389" max="9390" width="9.25" style="221" bestFit="1" customWidth="1"/>
    <col min="9391" max="9398" width="9.625" style="221" bestFit="1" customWidth="1"/>
    <col min="9399" max="9402" width="11.625" style="221" customWidth="1"/>
    <col min="9403" max="9407" width="9.75" style="221" bestFit="1" customWidth="1"/>
    <col min="9408" max="9408" width="12.125" style="221" customWidth="1"/>
    <col min="9409" max="9409" width="11.75" style="221" customWidth="1"/>
    <col min="9410" max="9410" width="10.875" style="221" bestFit="1" customWidth="1"/>
    <col min="9411" max="9411" width="12.125" style="221" customWidth="1"/>
    <col min="9412" max="9412" width="10.875" style="221" bestFit="1" customWidth="1"/>
    <col min="9413" max="9413" width="10.875" style="221" customWidth="1"/>
    <col min="9414" max="9414" width="10" style="221" customWidth="1"/>
    <col min="9415" max="9416" width="10.875" style="221" customWidth="1"/>
    <col min="9417" max="9417" width="9.625" style="221" bestFit="1" customWidth="1"/>
    <col min="9418" max="9419" width="12.125" style="221" bestFit="1" customWidth="1"/>
    <col min="9420" max="9420" width="9.625" style="221" bestFit="1" customWidth="1"/>
    <col min="9421" max="9421" width="12.875" style="221" customWidth="1"/>
    <col min="9422" max="9422" width="9.75" style="221" bestFit="1" customWidth="1"/>
    <col min="9423" max="9423" width="9.625" style="221" bestFit="1" customWidth="1"/>
    <col min="9424" max="9424" width="12.75" style="221" bestFit="1" customWidth="1"/>
    <col min="9425" max="9425" width="10.875" style="221" bestFit="1" customWidth="1"/>
    <col min="9426" max="9426" width="9.625" style="221" bestFit="1" customWidth="1"/>
    <col min="9427" max="9427" width="10.875" style="221" bestFit="1" customWidth="1"/>
    <col min="9428" max="9428" width="10.625" style="221" customWidth="1"/>
    <col min="9429" max="9429" width="10.875" style="221" bestFit="1" customWidth="1"/>
    <col min="9430" max="9430" width="11.25" style="221" customWidth="1"/>
    <col min="9431" max="9431" width="9.125" style="221"/>
    <col min="9432" max="9432" width="10.75" style="221" customWidth="1"/>
    <col min="9433" max="9433" width="11.125" style="221" customWidth="1"/>
    <col min="9434" max="9434" width="9.625" style="221" bestFit="1" customWidth="1"/>
    <col min="9435" max="9436" width="10.125" style="221" customWidth="1"/>
    <col min="9437" max="9437" width="10.875" style="221" bestFit="1" customWidth="1"/>
    <col min="9438" max="9472" width="9.125" style="221"/>
    <col min="9473" max="9473" width="0.125" style="221" customWidth="1"/>
    <col min="9474" max="9474" width="52.375" style="221" customWidth="1"/>
    <col min="9475" max="9475" width="8.125" style="221" customWidth="1"/>
    <col min="9476" max="9476" width="9.875" style="221" customWidth="1"/>
    <col min="9477" max="9477" width="13.75" style="221" customWidth="1"/>
    <col min="9478" max="9478" width="9.25" style="221" bestFit="1" customWidth="1"/>
    <col min="9479" max="9479" width="9.625" style="221" customWidth="1"/>
    <col min="9480" max="9480" width="9" style="221" customWidth="1"/>
    <col min="9481" max="9482" width="9.25" style="221" bestFit="1" customWidth="1"/>
    <col min="9483" max="9483" width="10.375" style="221" customWidth="1"/>
    <col min="9484" max="9484" width="13.875" style="221" customWidth="1"/>
    <col min="9485" max="9485" width="12.375" style="221" customWidth="1"/>
    <col min="9486" max="9486" width="10.625" style="221" customWidth="1"/>
    <col min="9487" max="9487" width="13.25" style="221" customWidth="1"/>
    <col min="9488" max="9488" width="9.25" style="221" bestFit="1" customWidth="1"/>
    <col min="9489" max="9489" width="13" style="221" customWidth="1"/>
    <col min="9490" max="9490" width="8.75" style="221" customWidth="1"/>
    <col min="9491" max="9494" width="9.25" style="221" bestFit="1" customWidth="1"/>
    <col min="9495" max="9495" width="11.75" style="221" customWidth="1"/>
    <col min="9496" max="9496" width="14.125" style="221" customWidth="1"/>
    <col min="9497" max="9497" width="13.75" style="221" customWidth="1"/>
    <col min="9498" max="9498" width="10.875" style="221" customWidth="1"/>
    <col min="9499" max="9499" width="12.375" style="221" customWidth="1"/>
    <col min="9500" max="9500" width="11.875" style="221" customWidth="1"/>
    <col min="9501" max="9501" width="13.125" style="221" customWidth="1"/>
    <col min="9502" max="9506" width="9.25" style="221" bestFit="1" customWidth="1"/>
    <col min="9507" max="9507" width="11.75" style="221" customWidth="1"/>
    <col min="9508" max="9508" width="14.375" style="221" customWidth="1"/>
    <col min="9509" max="9509" width="13.625" style="221" customWidth="1"/>
    <col min="9510" max="9510" width="11" style="221" customWidth="1"/>
    <col min="9511" max="9511" width="13" style="221" customWidth="1"/>
    <col min="9512" max="9512" width="9.25" style="221" bestFit="1" customWidth="1"/>
    <col min="9513" max="9513" width="12.75" style="221" customWidth="1"/>
    <col min="9514" max="9518" width="9.25" style="221" bestFit="1" customWidth="1"/>
    <col min="9519" max="9519" width="10.75" style="221" customWidth="1"/>
    <col min="9520" max="9520" width="14.25" style="221" customWidth="1"/>
    <col min="9521" max="9521" width="13.75" style="221" customWidth="1"/>
    <col min="9522" max="9522" width="12" style="221" customWidth="1"/>
    <col min="9523" max="9523" width="14.75" style="221" customWidth="1"/>
    <col min="9524" max="9524" width="9.25" style="221" bestFit="1" customWidth="1"/>
    <col min="9525" max="9525" width="13.875" style="221" customWidth="1"/>
    <col min="9526" max="9530" width="9.25" style="221" bestFit="1" customWidth="1"/>
    <col min="9531" max="9531" width="11.25" style="221" customWidth="1"/>
    <col min="9532" max="9532" width="14.875" style="221" customWidth="1"/>
    <col min="9533" max="9533" width="14" style="221" customWidth="1"/>
    <col min="9534" max="9534" width="13" style="221" customWidth="1"/>
    <col min="9535" max="9535" width="13.375" style="221" customWidth="1"/>
    <col min="9536" max="9536" width="10.125" style="221" customWidth="1"/>
    <col min="9537" max="9537" width="12.625" style="221" customWidth="1"/>
    <col min="9538" max="9542" width="9.25" style="221" bestFit="1" customWidth="1"/>
    <col min="9543" max="9543" width="9.875" style="221" customWidth="1"/>
    <col min="9544" max="9544" width="13.125" style="221" customWidth="1"/>
    <col min="9545" max="9545" width="12.375" style="221" customWidth="1"/>
    <col min="9546" max="9546" width="11" style="221" customWidth="1"/>
    <col min="9547" max="9547" width="11.625" style="221" customWidth="1"/>
    <col min="9548" max="9548" width="9.25" style="221" bestFit="1" customWidth="1"/>
    <col min="9549" max="9549" width="9.75" style="221" customWidth="1"/>
    <col min="9550" max="9556" width="9.25" style="221" bestFit="1" customWidth="1"/>
    <col min="9557" max="9557" width="11.625" style="221" customWidth="1"/>
    <col min="9558" max="9558" width="10.125" style="221" customWidth="1"/>
    <col min="9559" max="9559" width="13.25" style="221" customWidth="1"/>
    <col min="9560" max="9560" width="11.25" style="221" customWidth="1"/>
    <col min="9561" max="9561" width="13.625" style="221" customWidth="1"/>
    <col min="9562" max="9562" width="12.625" style="221" customWidth="1"/>
    <col min="9563" max="9563" width="11.125" style="221" customWidth="1"/>
    <col min="9564" max="9564" width="14.625" style="221" customWidth="1"/>
    <col min="9565" max="9565" width="15" style="221" customWidth="1"/>
    <col min="9566" max="9567" width="9.25" style="221" bestFit="1" customWidth="1"/>
    <col min="9568" max="9568" width="11.625" style="221" customWidth="1"/>
    <col min="9569" max="9569" width="11" style="221" customWidth="1"/>
    <col min="9570" max="9570" width="10.375" style="221" customWidth="1"/>
    <col min="9571" max="9571" width="11" style="221" customWidth="1"/>
    <col min="9572" max="9572" width="9.25" style="221" bestFit="1" customWidth="1"/>
    <col min="9573" max="9573" width="11.375" style="221" customWidth="1"/>
    <col min="9574" max="9580" width="9.25" style="221" bestFit="1" customWidth="1"/>
    <col min="9581" max="9581" width="10.875" style="221" customWidth="1"/>
    <col min="9582" max="9582" width="10.75" style="221" customWidth="1"/>
    <col min="9583" max="9583" width="10.875" style="221" customWidth="1"/>
    <col min="9584" max="9584" width="9.625" style="221" bestFit="1" customWidth="1"/>
    <col min="9585" max="9585" width="10.25" style="221" customWidth="1"/>
    <col min="9586" max="9590" width="9.625" style="221" bestFit="1" customWidth="1"/>
    <col min="9591" max="9591" width="9.25" style="221" bestFit="1" customWidth="1"/>
    <col min="9592" max="9592" width="11.875" style="221" customWidth="1"/>
    <col min="9593" max="9593" width="10.625" style="221" customWidth="1"/>
    <col min="9594" max="9594" width="9.625" style="221" bestFit="1" customWidth="1"/>
    <col min="9595" max="9595" width="10.125" style="221" customWidth="1"/>
    <col min="9596" max="9596" width="9.625" style="221" bestFit="1" customWidth="1"/>
    <col min="9597" max="9597" width="11.75" style="221" customWidth="1"/>
    <col min="9598" max="9600" width="9.25" style="221" bestFit="1" customWidth="1"/>
    <col min="9601" max="9603" width="9.625" style="221" bestFit="1" customWidth="1"/>
    <col min="9604" max="9605" width="10.75" style="221" customWidth="1"/>
    <col min="9606" max="9606" width="9.625" style="221" bestFit="1" customWidth="1"/>
    <col min="9607" max="9607" width="10.75" style="221" customWidth="1"/>
    <col min="9608" max="9608" width="9.625" style="221" bestFit="1" customWidth="1"/>
    <col min="9609" max="9609" width="11" style="221" customWidth="1"/>
    <col min="9610" max="9615" width="9.625" style="221" bestFit="1" customWidth="1"/>
    <col min="9616" max="9616" width="10.625" style="221" customWidth="1"/>
    <col min="9617" max="9617" width="11.125" style="221" customWidth="1"/>
    <col min="9618" max="9618" width="9.625" style="221" bestFit="1" customWidth="1"/>
    <col min="9619" max="9619" width="10.625" style="221" customWidth="1"/>
    <col min="9620" max="9620" width="9.625" style="221" bestFit="1" customWidth="1"/>
    <col min="9621" max="9621" width="10.625" style="221" customWidth="1"/>
    <col min="9622" max="9630" width="9.625" style="221" bestFit="1" customWidth="1"/>
    <col min="9631" max="9631" width="11" style="221" customWidth="1"/>
    <col min="9632" max="9632" width="10.875" style="221" customWidth="1"/>
    <col min="9633" max="9635" width="9.25" style="221" bestFit="1" customWidth="1"/>
    <col min="9636" max="9636" width="9.625" style="221" bestFit="1" customWidth="1"/>
    <col min="9637" max="9637" width="9.25" style="221" bestFit="1" customWidth="1"/>
    <col min="9638" max="9640" width="9.625" style="221" bestFit="1" customWidth="1"/>
    <col min="9641" max="9641" width="10.25" style="221" customWidth="1"/>
    <col min="9642" max="9642" width="9.625" style="221" bestFit="1" customWidth="1"/>
    <col min="9643" max="9643" width="10.875" style="221" customWidth="1"/>
    <col min="9644" max="9644" width="9.625" style="221" bestFit="1" customWidth="1"/>
    <col min="9645" max="9646" width="9.25" style="221" bestFit="1" customWidth="1"/>
    <col min="9647" max="9654" width="9.625" style="221" bestFit="1" customWidth="1"/>
    <col min="9655" max="9658" width="11.625" style="221" customWidth="1"/>
    <col min="9659" max="9663" width="9.75" style="221" bestFit="1" customWidth="1"/>
    <col min="9664" max="9664" width="12.125" style="221" customWidth="1"/>
    <col min="9665" max="9665" width="11.75" style="221" customWidth="1"/>
    <col min="9666" max="9666" width="10.875" style="221" bestFit="1" customWidth="1"/>
    <col min="9667" max="9667" width="12.125" style="221" customWidth="1"/>
    <col min="9668" max="9668" width="10.875" style="221" bestFit="1" customWidth="1"/>
    <col min="9669" max="9669" width="10.875" style="221" customWidth="1"/>
    <col min="9670" max="9670" width="10" style="221" customWidth="1"/>
    <col min="9671" max="9672" width="10.875" style="221" customWidth="1"/>
    <col min="9673" max="9673" width="9.625" style="221" bestFit="1" customWidth="1"/>
    <col min="9674" max="9675" width="12.125" style="221" bestFit="1" customWidth="1"/>
    <col min="9676" max="9676" width="9.625" style="221" bestFit="1" customWidth="1"/>
    <col min="9677" max="9677" width="12.875" style="221" customWidth="1"/>
    <col min="9678" max="9678" width="9.75" style="221" bestFit="1" customWidth="1"/>
    <col min="9679" max="9679" width="9.625" style="221" bestFit="1" customWidth="1"/>
    <col min="9680" max="9680" width="12.75" style="221" bestFit="1" customWidth="1"/>
    <col min="9681" max="9681" width="10.875" style="221" bestFit="1" customWidth="1"/>
    <col min="9682" max="9682" width="9.625" style="221" bestFit="1" customWidth="1"/>
    <col min="9683" max="9683" width="10.875" style="221" bestFit="1" customWidth="1"/>
    <col min="9684" max="9684" width="10.625" style="221" customWidth="1"/>
    <col min="9685" max="9685" width="10.875" style="221" bestFit="1" customWidth="1"/>
    <col min="9686" max="9686" width="11.25" style="221" customWidth="1"/>
    <col min="9687" max="9687" width="9.125" style="221"/>
    <col min="9688" max="9688" width="10.75" style="221" customWidth="1"/>
    <col min="9689" max="9689" width="11.125" style="221" customWidth="1"/>
    <col min="9690" max="9690" width="9.625" style="221" bestFit="1" customWidth="1"/>
    <col min="9691" max="9692" width="10.125" style="221" customWidth="1"/>
    <col min="9693" max="9693" width="10.875" style="221" bestFit="1" customWidth="1"/>
    <col min="9694" max="9728" width="9.125" style="221"/>
    <col min="9729" max="9729" width="0.125" style="221" customWidth="1"/>
    <col min="9730" max="9730" width="52.375" style="221" customWidth="1"/>
    <col min="9731" max="9731" width="8.125" style="221" customWidth="1"/>
    <col min="9732" max="9732" width="9.875" style="221" customWidth="1"/>
    <col min="9733" max="9733" width="13.75" style="221" customWidth="1"/>
    <col min="9734" max="9734" width="9.25" style="221" bestFit="1" customWidth="1"/>
    <col min="9735" max="9735" width="9.625" style="221" customWidth="1"/>
    <col min="9736" max="9736" width="9" style="221" customWidth="1"/>
    <col min="9737" max="9738" width="9.25" style="221" bestFit="1" customWidth="1"/>
    <col min="9739" max="9739" width="10.375" style="221" customWidth="1"/>
    <col min="9740" max="9740" width="13.875" style="221" customWidth="1"/>
    <col min="9741" max="9741" width="12.375" style="221" customWidth="1"/>
    <col min="9742" max="9742" width="10.625" style="221" customWidth="1"/>
    <col min="9743" max="9743" width="13.25" style="221" customWidth="1"/>
    <col min="9744" max="9744" width="9.25" style="221" bestFit="1" customWidth="1"/>
    <col min="9745" max="9745" width="13" style="221" customWidth="1"/>
    <col min="9746" max="9746" width="8.75" style="221" customWidth="1"/>
    <col min="9747" max="9750" width="9.25" style="221" bestFit="1" customWidth="1"/>
    <col min="9751" max="9751" width="11.75" style="221" customWidth="1"/>
    <col min="9752" max="9752" width="14.125" style="221" customWidth="1"/>
    <col min="9753" max="9753" width="13.75" style="221" customWidth="1"/>
    <col min="9754" max="9754" width="10.875" style="221" customWidth="1"/>
    <col min="9755" max="9755" width="12.375" style="221" customWidth="1"/>
    <col min="9756" max="9756" width="11.875" style="221" customWidth="1"/>
    <col min="9757" max="9757" width="13.125" style="221" customWidth="1"/>
    <col min="9758" max="9762" width="9.25" style="221" bestFit="1" customWidth="1"/>
    <col min="9763" max="9763" width="11.75" style="221" customWidth="1"/>
    <col min="9764" max="9764" width="14.375" style="221" customWidth="1"/>
    <col min="9765" max="9765" width="13.625" style="221" customWidth="1"/>
    <col min="9766" max="9766" width="11" style="221" customWidth="1"/>
    <col min="9767" max="9767" width="13" style="221" customWidth="1"/>
    <col min="9768" max="9768" width="9.25" style="221" bestFit="1" customWidth="1"/>
    <col min="9769" max="9769" width="12.75" style="221" customWidth="1"/>
    <col min="9770" max="9774" width="9.25" style="221" bestFit="1" customWidth="1"/>
    <col min="9775" max="9775" width="10.75" style="221" customWidth="1"/>
    <col min="9776" max="9776" width="14.25" style="221" customWidth="1"/>
    <col min="9777" max="9777" width="13.75" style="221" customWidth="1"/>
    <col min="9778" max="9778" width="12" style="221" customWidth="1"/>
    <col min="9779" max="9779" width="14.75" style="221" customWidth="1"/>
    <col min="9780" max="9780" width="9.25" style="221" bestFit="1" customWidth="1"/>
    <col min="9781" max="9781" width="13.875" style="221" customWidth="1"/>
    <col min="9782" max="9786" width="9.25" style="221" bestFit="1" customWidth="1"/>
    <col min="9787" max="9787" width="11.25" style="221" customWidth="1"/>
    <col min="9788" max="9788" width="14.875" style="221" customWidth="1"/>
    <col min="9789" max="9789" width="14" style="221" customWidth="1"/>
    <col min="9790" max="9790" width="13" style="221" customWidth="1"/>
    <col min="9791" max="9791" width="13.375" style="221" customWidth="1"/>
    <col min="9792" max="9792" width="10.125" style="221" customWidth="1"/>
    <col min="9793" max="9793" width="12.625" style="221" customWidth="1"/>
    <col min="9794" max="9798" width="9.25" style="221" bestFit="1" customWidth="1"/>
    <col min="9799" max="9799" width="9.875" style="221" customWidth="1"/>
    <col min="9800" max="9800" width="13.125" style="221" customWidth="1"/>
    <col min="9801" max="9801" width="12.375" style="221" customWidth="1"/>
    <col min="9802" max="9802" width="11" style="221" customWidth="1"/>
    <col min="9803" max="9803" width="11.625" style="221" customWidth="1"/>
    <col min="9804" max="9804" width="9.25" style="221" bestFit="1" customWidth="1"/>
    <col min="9805" max="9805" width="9.75" style="221" customWidth="1"/>
    <col min="9806" max="9812" width="9.25" style="221" bestFit="1" customWidth="1"/>
    <col min="9813" max="9813" width="11.625" style="221" customWidth="1"/>
    <col min="9814" max="9814" width="10.125" style="221" customWidth="1"/>
    <col min="9815" max="9815" width="13.25" style="221" customWidth="1"/>
    <col min="9816" max="9816" width="11.25" style="221" customWidth="1"/>
    <col min="9817" max="9817" width="13.625" style="221" customWidth="1"/>
    <col min="9818" max="9818" width="12.625" style="221" customWidth="1"/>
    <col min="9819" max="9819" width="11.125" style="221" customWidth="1"/>
    <col min="9820" max="9820" width="14.625" style="221" customWidth="1"/>
    <col min="9821" max="9821" width="15" style="221" customWidth="1"/>
    <col min="9822" max="9823" width="9.25" style="221" bestFit="1" customWidth="1"/>
    <col min="9824" max="9824" width="11.625" style="221" customWidth="1"/>
    <col min="9825" max="9825" width="11" style="221" customWidth="1"/>
    <col min="9826" max="9826" width="10.375" style="221" customWidth="1"/>
    <col min="9827" max="9827" width="11" style="221" customWidth="1"/>
    <col min="9828" max="9828" width="9.25" style="221" bestFit="1" customWidth="1"/>
    <col min="9829" max="9829" width="11.375" style="221" customWidth="1"/>
    <col min="9830" max="9836" width="9.25" style="221" bestFit="1" customWidth="1"/>
    <col min="9837" max="9837" width="10.875" style="221" customWidth="1"/>
    <col min="9838" max="9838" width="10.75" style="221" customWidth="1"/>
    <col min="9839" max="9839" width="10.875" style="221" customWidth="1"/>
    <col min="9840" max="9840" width="9.625" style="221" bestFit="1" customWidth="1"/>
    <col min="9841" max="9841" width="10.25" style="221" customWidth="1"/>
    <col min="9842" max="9846" width="9.625" style="221" bestFit="1" customWidth="1"/>
    <col min="9847" max="9847" width="9.25" style="221" bestFit="1" customWidth="1"/>
    <col min="9848" max="9848" width="11.875" style="221" customWidth="1"/>
    <col min="9849" max="9849" width="10.625" style="221" customWidth="1"/>
    <col min="9850" max="9850" width="9.625" style="221" bestFit="1" customWidth="1"/>
    <col min="9851" max="9851" width="10.125" style="221" customWidth="1"/>
    <col min="9852" max="9852" width="9.625" style="221" bestFit="1" customWidth="1"/>
    <col min="9853" max="9853" width="11.75" style="221" customWidth="1"/>
    <col min="9854" max="9856" width="9.25" style="221" bestFit="1" customWidth="1"/>
    <col min="9857" max="9859" width="9.625" style="221" bestFit="1" customWidth="1"/>
    <col min="9860" max="9861" width="10.75" style="221" customWidth="1"/>
    <col min="9862" max="9862" width="9.625" style="221" bestFit="1" customWidth="1"/>
    <col min="9863" max="9863" width="10.75" style="221" customWidth="1"/>
    <col min="9864" max="9864" width="9.625" style="221" bestFit="1" customWidth="1"/>
    <col min="9865" max="9865" width="11" style="221" customWidth="1"/>
    <col min="9866" max="9871" width="9.625" style="221" bestFit="1" customWidth="1"/>
    <col min="9872" max="9872" width="10.625" style="221" customWidth="1"/>
    <col min="9873" max="9873" width="11.125" style="221" customWidth="1"/>
    <col min="9874" max="9874" width="9.625" style="221" bestFit="1" customWidth="1"/>
    <col min="9875" max="9875" width="10.625" style="221" customWidth="1"/>
    <col min="9876" max="9876" width="9.625" style="221" bestFit="1" customWidth="1"/>
    <col min="9877" max="9877" width="10.625" style="221" customWidth="1"/>
    <col min="9878" max="9886" width="9.625" style="221" bestFit="1" customWidth="1"/>
    <col min="9887" max="9887" width="11" style="221" customWidth="1"/>
    <col min="9888" max="9888" width="10.875" style="221" customWidth="1"/>
    <col min="9889" max="9891" width="9.25" style="221" bestFit="1" customWidth="1"/>
    <col min="9892" max="9892" width="9.625" style="221" bestFit="1" customWidth="1"/>
    <col min="9893" max="9893" width="9.25" style="221" bestFit="1" customWidth="1"/>
    <col min="9894" max="9896" width="9.625" style="221" bestFit="1" customWidth="1"/>
    <col min="9897" max="9897" width="10.25" style="221" customWidth="1"/>
    <col min="9898" max="9898" width="9.625" style="221" bestFit="1" customWidth="1"/>
    <col min="9899" max="9899" width="10.875" style="221" customWidth="1"/>
    <col min="9900" max="9900" width="9.625" style="221" bestFit="1" customWidth="1"/>
    <col min="9901" max="9902" width="9.25" style="221" bestFit="1" customWidth="1"/>
    <col min="9903" max="9910" width="9.625" style="221" bestFit="1" customWidth="1"/>
    <col min="9911" max="9914" width="11.625" style="221" customWidth="1"/>
    <col min="9915" max="9919" width="9.75" style="221" bestFit="1" customWidth="1"/>
    <col min="9920" max="9920" width="12.125" style="221" customWidth="1"/>
    <col min="9921" max="9921" width="11.75" style="221" customWidth="1"/>
    <col min="9922" max="9922" width="10.875" style="221" bestFit="1" customWidth="1"/>
    <col min="9923" max="9923" width="12.125" style="221" customWidth="1"/>
    <col min="9924" max="9924" width="10.875" style="221" bestFit="1" customWidth="1"/>
    <col min="9925" max="9925" width="10.875" style="221" customWidth="1"/>
    <col min="9926" max="9926" width="10" style="221" customWidth="1"/>
    <col min="9927" max="9928" width="10.875" style="221" customWidth="1"/>
    <col min="9929" max="9929" width="9.625" style="221" bestFit="1" customWidth="1"/>
    <col min="9930" max="9931" width="12.125" style="221" bestFit="1" customWidth="1"/>
    <col min="9932" max="9932" width="9.625" style="221" bestFit="1" customWidth="1"/>
    <col min="9933" max="9933" width="12.875" style="221" customWidth="1"/>
    <col min="9934" max="9934" width="9.75" style="221" bestFit="1" customWidth="1"/>
    <col min="9935" max="9935" width="9.625" style="221" bestFit="1" customWidth="1"/>
    <col min="9936" max="9936" width="12.75" style="221" bestFit="1" customWidth="1"/>
    <col min="9937" max="9937" width="10.875" style="221" bestFit="1" customWidth="1"/>
    <col min="9938" max="9938" width="9.625" style="221" bestFit="1" customWidth="1"/>
    <col min="9939" max="9939" width="10.875" style="221" bestFit="1" customWidth="1"/>
    <col min="9940" max="9940" width="10.625" style="221" customWidth="1"/>
    <col min="9941" max="9941" width="10.875" style="221" bestFit="1" customWidth="1"/>
    <col min="9942" max="9942" width="11.25" style="221" customWidth="1"/>
    <col min="9943" max="9943" width="9.125" style="221"/>
    <col min="9944" max="9944" width="10.75" style="221" customWidth="1"/>
    <col min="9945" max="9945" width="11.125" style="221" customWidth="1"/>
    <col min="9946" max="9946" width="9.625" style="221" bestFit="1" customWidth="1"/>
    <col min="9947" max="9948" width="10.125" style="221" customWidth="1"/>
    <col min="9949" max="9949" width="10.875" style="221" bestFit="1" customWidth="1"/>
    <col min="9950" max="9984" width="9.125" style="221"/>
    <col min="9985" max="9985" width="0.125" style="221" customWidth="1"/>
    <col min="9986" max="9986" width="52.375" style="221" customWidth="1"/>
    <col min="9987" max="9987" width="8.125" style="221" customWidth="1"/>
    <col min="9988" max="9988" width="9.875" style="221" customWidth="1"/>
    <col min="9989" max="9989" width="13.75" style="221" customWidth="1"/>
    <col min="9990" max="9990" width="9.25" style="221" bestFit="1" customWidth="1"/>
    <col min="9991" max="9991" width="9.625" style="221" customWidth="1"/>
    <col min="9992" max="9992" width="9" style="221" customWidth="1"/>
    <col min="9993" max="9994" width="9.25" style="221" bestFit="1" customWidth="1"/>
    <col min="9995" max="9995" width="10.375" style="221" customWidth="1"/>
    <col min="9996" max="9996" width="13.875" style="221" customWidth="1"/>
    <col min="9997" max="9997" width="12.375" style="221" customWidth="1"/>
    <col min="9998" max="9998" width="10.625" style="221" customWidth="1"/>
    <col min="9999" max="9999" width="13.25" style="221" customWidth="1"/>
    <col min="10000" max="10000" width="9.25" style="221" bestFit="1" customWidth="1"/>
    <col min="10001" max="10001" width="13" style="221" customWidth="1"/>
    <col min="10002" max="10002" width="8.75" style="221" customWidth="1"/>
    <col min="10003" max="10006" width="9.25" style="221" bestFit="1" customWidth="1"/>
    <col min="10007" max="10007" width="11.75" style="221" customWidth="1"/>
    <col min="10008" max="10008" width="14.125" style="221" customWidth="1"/>
    <col min="10009" max="10009" width="13.75" style="221" customWidth="1"/>
    <col min="10010" max="10010" width="10.875" style="221" customWidth="1"/>
    <col min="10011" max="10011" width="12.375" style="221" customWidth="1"/>
    <col min="10012" max="10012" width="11.875" style="221" customWidth="1"/>
    <col min="10013" max="10013" width="13.125" style="221" customWidth="1"/>
    <col min="10014" max="10018" width="9.25" style="221" bestFit="1" customWidth="1"/>
    <col min="10019" max="10019" width="11.75" style="221" customWidth="1"/>
    <col min="10020" max="10020" width="14.375" style="221" customWidth="1"/>
    <col min="10021" max="10021" width="13.625" style="221" customWidth="1"/>
    <col min="10022" max="10022" width="11" style="221" customWidth="1"/>
    <col min="10023" max="10023" width="13" style="221" customWidth="1"/>
    <col min="10024" max="10024" width="9.25" style="221" bestFit="1" customWidth="1"/>
    <col min="10025" max="10025" width="12.75" style="221" customWidth="1"/>
    <col min="10026" max="10030" width="9.25" style="221" bestFit="1" customWidth="1"/>
    <col min="10031" max="10031" width="10.75" style="221" customWidth="1"/>
    <col min="10032" max="10032" width="14.25" style="221" customWidth="1"/>
    <col min="10033" max="10033" width="13.75" style="221" customWidth="1"/>
    <col min="10034" max="10034" width="12" style="221" customWidth="1"/>
    <col min="10035" max="10035" width="14.75" style="221" customWidth="1"/>
    <col min="10036" max="10036" width="9.25" style="221" bestFit="1" customWidth="1"/>
    <col min="10037" max="10037" width="13.875" style="221" customWidth="1"/>
    <col min="10038" max="10042" width="9.25" style="221" bestFit="1" customWidth="1"/>
    <col min="10043" max="10043" width="11.25" style="221" customWidth="1"/>
    <col min="10044" max="10044" width="14.875" style="221" customWidth="1"/>
    <col min="10045" max="10045" width="14" style="221" customWidth="1"/>
    <col min="10046" max="10046" width="13" style="221" customWidth="1"/>
    <col min="10047" max="10047" width="13.375" style="221" customWidth="1"/>
    <col min="10048" max="10048" width="10.125" style="221" customWidth="1"/>
    <col min="10049" max="10049" width="12.625" style="221" customWidth="1"/>
    <col min="10050" max="10054" width="9.25" style="221" bestFit="1" customWidth="1"/>
    <col min="10055" max="10055" width="9.875" style="221" customWidth="1"/>
    <col min="10056" max="10056" width="13.125" style="221" customWidth="1"/>
    <col min="10057" max="10057" width="12.375" style="221" customWidth="1"/>
    <col min="10058" max="10058" width="11" style="221" customWidth="1"/>
    <col min="10059" max="10059" width="11.625" style="221" customWidth="1"/>
    <col min="10060" max="10060" width="9.25" style="221" bestFit="1" customWidth="1"/>
    <col min="10061" max="10061" width="9.75" style="221" customWidth="1"/>
    <col min="10062" max="10068" width="9.25" style="221" bestFit="1" customWidth="1"/>
    <col min="10069" max="10069" width="11.625" style="221" customWidth="1"/>
    <col min="10070" max="10070" width="10.125" style="221" customWidth="1"/>
    <col min="10071" max="10071" width="13.25" style="221" customWidth="1"/>
    <col min="10072" max="10072" width="11.25" style="221" customWidth="1"/>
    <col min="10073" max="10073" width="13.625" style="221" customWidth="1"/>
    <col min="10074" max="10074" width="12.625" style="221" customWidth="1"/>
    <col min="10075" max="10075" width="11.125" style="221" customWidth="1"/>
    <col min="10076" max="10076" width="14.625" style="221" customWidth="1"/>
    <col min="10077" max="10077" width="15" style="221" customWidth="1"/>
    <col min="10078" max="10079" width="9.25" style="221" bestFit="1" customWidth="1"/>
    <col min="10080" max="10080" width="11.625" style="221" customWidth="1"/>
    <col min="10081" max="10081" width="11" style="221" customWidth="1"/>
    <col min="10082" max="10082" width="10.375" style="221" customWidth="1"/>
    <col min="10083" max="10083" width="11" style="221" customWidth="1"/>
    <col min="10084" max="10084" width="9.25" style="221" bestFit="1" customWidth="1"/>
    <col min="10085" max="10085" width="11.375" style="221" customWidth="1"/>
    <col min="10086" max="10092" width="9.25" style="221" bestFit="1" customWidth="1"/>
    <col min="10093" max="10093" width="10.875" style="221" customWidth="1"/>
    <col min="10094" max="10094" width="10.75" style="221" customWidth="1"/>
    <col min="10095" max="10095" width="10.875" style="221" customWidth="1"/>
    <col min="10096" max="10096" width="9.625" style="221" bestFit="1" customWidth="1"/>
    <col min="10097" max="10097" width="10.25" style="221" customWidth="1"/>
    <col min="10098" max="10102" width="9.625" style="221" bestFit="1" customWidth="1"/>
    <col min="10103" max="10103" width="9.25" style="221" bestFit="1" customWidth="1"/>
    <col min="10104" max="10104" width="11.875" style="221" customWidth="1"/>
    <col min="10105" max="10105" width="10.625" style="221" customWidth="1"/>
    <col min="10106" max="10106" width="9.625" style="221" bestFit="1" customWidth="1"/>
    <col min="10107" max="10107" width="10.125" style="221" customWidth="1"/>
    <col min="10108" max="10108" width="9.625" style="221" bestFit="1" customWidth="1"/>
    <col min="10109" max="10109" width="11.75" style="221" customWidth="1"/>
    <col min="10110" max="10112" width="9.25" style="221" bestFit="1" customWidth="1"/>
    <col min="10113" max="10115" width="9.625" style="221" bestFit="1" customWidth="1"/>
    <col min="10116" max="10117" width="10.75" style="221" customWidth="1"/>
    <col min="10118" max="10118" width="9.625" style="221" bestFit="1" customWidth="1"/>
    <col min="10119" max="10119" width="10.75" style="221" customWidth="1"/>
    <col min="10120" max="10120" width="9.625" style="221" bestFit="1" customWidth="1"/>
    <col min="10121" max="10121" width="11" style="221" customWidth="1"/>
    <col min="10122" max="10127" width="9.625" style="221" bestFit="1" customWidth="1"/>
    <col min="10128" max="10128" width="10.625" style="221" customWidth="1"/>
    <col min="10129" max="10129" width="11.125" style="221" customWidth="1"/>
    <col min="10130" max="10130" width="9.625" style="221" bestFit="1" customWidth="1"/>
    <col min="10131" max="10131" width="10.625" style="221" customWidth="1"/>
    <col min="10132" max="10132" width="9.625" style="221" bestFit="1" customWidth="1"/>
    <col min="10133" max="10133" width="10.625" style="221" customWidth="1"/>
    <col min="10134" max="10142" width="9.625" style="221" bestFit="1" customWidth="1"/>
    <col min="10143" max="10143" width="11" style="221" customWidth="1"/>
    <col min="10144" max="10144" width="10.875" style="221" customWidth="1"/>
    <col min="10145" max="10147" width="9.25" style="221" bestFit="1" customWidth="1"/>
    <col min="10148" max="10148" width="9.625" style="221" bestFit="1" customWidth="1"/>
    <col min="10149" max="10149" width="9.25" style="221" bestFit="1" customWidth="1"/>
    <col min="10150" max="10152" width="9.625" style="221" bestFit="1" customWidth="1"/>
    <col min="10153" max="10153" width="10.25" style="221" customWidth="1"/>
    <col min="10154" max="10154" width="9.625" style="221" bestFit="1" customWidth="1"/>
    <col min="10155" max="10155" width="10.875" style="221" customWidth="1"/>
    <col min="10156" max="10156" width="9.625" style="221" bestFit="1" customWidth="1"/>
    <col min="10157" max="10158" width="9.25" style="221" bestFit="1" customWidth="1"/>
    <col min="10159" max="10166" width="9.625" style="221" bestFit="1" customWidth="1"/>
    <col min="10167" max="10170" width="11.625" style="221" customWidth="1"/>
    <col min="10171" max="10175" width="9.75" style="221" bestFit="1" customWidth="1"/>
    <col min="10176" max="10176" width="12.125" style="221" customWidth="1"/>
    <col min="10177" max="10177" width="11.75" style="221" customWidth="1"/>
    <col min="10178" max="10178" width="10.875" style="221" bestFit="1" customWidth="1"/>
    <col min="10179" max="10179" width="12.125" style="221" customWidth="1"/>
    <col min="10180" max="10180" width="10.875" style="221" bestFit="1" customWidth="1"/>
    <col min="10181" max="10181" width="10.875" style="221" customWidth="1"/>
    <col min="10182" max="10182" width="10" style="221" customWidth="1"/>
    <col min="10183" max="10184" width="10.875" style="221" customWidth="1"/>
    <col min="10185" max="10185" width="9.625" style="221" bestFit="1" customWidth="1"/>
    <col min="10186" max="10187" width="12.125" style="221" bestFit="1" customWidth="1"/>
    <col min="10188" max="10188" width="9.625" style="221" bestFit="1" customWidth="1"/>
    <col min="10189" max="10189" width="12.875" style="221" customWidth="1"/>
    <col min="10190" max="10190" width="9.75" style="221" bestFit="1" customWidth="1"/>
    <col min="10191" max="10191" width="9.625" style="221" bestFit="1" customWidth="1"/>
    <col min="10192" max="10192" width="12.75" style="221" bestFit="1" customWidth="1"/>
    <col min="10193" max="10193" width="10.875" style="221" bestFit="1" customWidth="1"/>
    <col min="10194" max="10194" width="9.625" style="221" bestFit="1" customWidth="1"/>
    <col min="10195" max="10195" width="10.875" style="221" bestFit="1" customWidth="1"/>
    <col min="10196" max="10196" width="10.625" style="221" customWidth="1"/>
    <col min="10197" max="10197" width="10.875" style="221" bestFit="1" customWidth="1"/>
    <col min="10198" max="10198" width="11.25" style="221" customWidth="1"/>
    <col min="10199" max="10199" width="9.125" style="221"/>
    <col min="10200" max="10200" width="10.75" style="221" customWidth="1"/>
    <col min="10201" max="10201" width="11.125" style="221" customWidth="1"/>
    <col min="10202" max="10202" width="9.625" style="221" bestFit="1" customWidth="1"/>
    <col min="10203" max="10204" width="10.125" style="221" customWidth="1"/>
    <col min="10205" max="10205" width="10.875" style="221" bestFit="1" customWidth="1"/>
    <col min="10206" max="10240" width="9.125" style="221"/>
    <col min="10241" max="10241" width="0.125" style="221" customWidth="1"/>
    <col min="10242" max="10242" width="52.375" style="221" customWidth="1"/>
    <col min="10243" max="10243" width="8.125" style="221" customWidth="1"/>
    <col min="10244" max="10244" width="9.875" style="221" customWidth="1"/>
    <col min="10245" max="10245" width="13.75" style="221" customWidth="1"/>
    <col min="10246" max="10246" width="9.25" style="221" bestFit="1" customWidth="1"/>
    <col min="10247" max="10247" width="9.625" style="221" customWidth="1"/>
    <col min="10248" max="10248" width="9" style="221" customWidth="1"/>
    <col min="10249" max="10250" width="9.25" style="221" bestFit="1" customWidth="1"/>
    <col min="10251" max="10251" width="10.375" style="221" customWidth="1"/>
    <col min="10252" max="10252" width="13.875" style="221" customWidth="1"/>
    <col min="10253" max="10253" width="12.375" style="221" customWidth="1"/>
    <col min="10254" max="10254" width="10.625" style="221" customWidth="1"/>
    <col min="10255" max="10255" width="13.25" style="221" customWidth="1"/>
    <col min="10256" max="10256" width="9.25" style="221" bestFit="1" customWidth="1"/>
    <col min="10257" max="10257" width="13" style="221" customWidth="1"/>
    <col min="10258" max="10258" width="8.75" style="221" customWidth="1"/>
    <col min="10259" max="10262" width="9.25" style="221" bestFit="1" customWidth="1"/>
    <col min="10263" max="10263" width="11.75" style="221" customWidth="1"/>
    <col min="10264" max="10264" width="14.125" style="221" customWidth="1"/>
    <col min="10265" max="10265" width="13.75" style="221" customWidth="1"/>
    <col min="10266" max="10266" width="10.875" style="221" customWidth="1"/>
    <col min="10267" max="10267" width="12.375" style="221" customWidth="1"/>
    <col min="10268" max="10268" width="11.875" style="221" customWidth="1"/>
    <col min="10269" max="10269" width="13.125" style="221" customWidth="1"/>
    <col min="10270" max="10274" width="9.25" style="221" bestFit="1" customWidth="1"/>
    <col min="10275" max="10275" width="11.75" style="221" customWidth="1"/>
    <col min="10276" max="10276" width="14.375" style="221" customWidth="1"/>
    <col min="10277" max="10277" width="13.625" style="221" customWidth="1"/>
    <col min="10278" max="10278" width="11" style="221" customWidth="1"/>
    <col min="10279" max="10279" width="13" style="221" customWidth="1"/>
    <col min="10280" max="10280" width="9.25" style="221" bestFit="1" customWidth="1"/>
    <col min="10281" max="10281" width="12.75" style="221" customWidth="1"/>
    <col min="10282" max="10286" width="9.25" style="221" bestFit="1" customWidth="1"/>
    <col min="10287" max="10287" width="10.75" style="221" customWidth="1"/>
    <col min="10288" max="10288" width="14.25" style="221" customWidth="1"/>
    <col min="10289" max="10289" width="13.75" style="221" customWidth="1"/>
    <col min="10290" max="10290" width="12" style="221" customWidth="1"/>
    <col min="10291" max="10291" width="14.75" style="221" customWidth="1"/>
    <col min="10292" max="10292" width="9.25" style="221" bestFit="1" customWidth="1"/>
    <col min="10293" max="10293" width="13.875" style="221" customWidth="1"/>
    <col min="10294" max="10298" width="9.25" style="221" bestFit="1" customWidth="1"/>
    <col min="10299" max="10299" width="11.25" style="221" customWidth="1"/>
    <col min="10300" max="10300" width="14.875" style="221" customWidth="1"/>
    <col min="10301" max="10301" width="14" style="221" customWidth="1"/>
    <col min="10302" max="10302" width="13" style="221" customWidth="1"/>
    <col min="10303" max="10303" width="13.375" style="221" customWidth="1"/>
    <col min="10304" max="10304" width="10.125" style="221" customWidth="1"/>
    <col min="10305" max="10305" width="12.625" style="221" customWidth="1"/>
    <col min="10306" max="10310" width="9.25" style="221" bestFit="1" customWidth="1"/>
    <col min="10311" max="10311" width="9.875" style="221" customWidth="1"/>
    <col min="10312" max="10312" width="13.125" style="221" customWidth="1"/>
    <col min="10313" max="10313" width="12.375" style="221" customWidth="1"/>
    <col min="10314" max="10314" width="11" style="221" customWidth="1"/>
    <col min="10315" max="10315" width="11.625" style="221" customWidth="1"/>
    <col min="10316" max="10316" width="9.25" style="221" bestFit="1" customWidth="1"/>
    <col min="10317" max="10317" width="9.75" style="221" customWidth="1"/>
    <col min="10318" max="10324" width="9.25" style="221" bestFit="1" customWidth="1"/>
    <col min="10325" max="10325" width="11.625" style="221" customWidth="1"/>
    <col min="10326" max="10326" width="10.125" style="221" customWidth="1"/>
    <col min="10327" max="10327" width="13.25" style="221" customWidth="1"/>
    <col min="10328" max="10328" width="11.25" style="221" customWidth="1"/>
    <col min="10329" max="10329" width="13.625" style="221" customWidth="1"/>
    <col min="10330" max="10330" width="12.625" style="221" customWidth="1"/>
    <col min="10331" max="10331" width="11.125" style="221" customWidth="1"/>
    <col min="10332" max="10332" width="14.625" style="221" customWidth="1"/>
    <col min="10333" max="10333" width="15" style="221" customWidth="1"/>
    <col min="10334" max="10335" width="9.25" style="221" bestFit="1" customWidth="1"/>
    <col min="10336" max="10336" width="11.625" style="221" customWidth="1"/>
    <col min="10337" max="10337" width="11" style="221" customWidth="1"/>
    <col min="10338" max="10338" width="10.375" style="221" customWidth="1"/>
    <col min="10339" max="10339" width="11" style="221" customWidth="1"/>
    <col min="10340" max="10340" width="9.25" style="221" bestFit="1" customWidth="1"/>
    <col min="10341" max="10341" width="11.375" style="221" customWidth="1"/>
    <col min="10342" max="10348" width="9.25" style="221" bestFit="1" customWidth="1"/>
    <col min="10349" max="10349" width="10.875" style="221" customWidth="1"/>
    <col min="10350" max="10350" width="10.75" style="221" customWidth="1"/>
    <col min="10351" max="10351" width="10.875" style="221" customWidth="1"/>
    <col min="10352" max="10352" width="9.625" style="221" bestFit="1" customWidth="1"/>
    <col min="10353" max="10353" width="10.25" style="221" customWidth="1"/>
    <col min="10354" max="10358" width="9.625" style="221" bestFit="1" customWidth="1"/>
    <col min="10359" max="10359" width="9.25" style="221" bestFit="1" customWidth="1"/>
    <col min="10360" max="10360" width="11.875" style="221" customWidth="1"/>
    <col min="10361" max="10361" width="10.625" style="221" customWidth="1"/>
    <col min="10362" max="10362" width="9.625" style="221" bestFit="1" customWidth="1"/>
    <col min="10363" max="10363" width="10.125" style="221" customWidth="1"/>
    <col min="10364" max="10364" width="9.625" style="221" bestFit="1" customWidth="1"/>
    <col min="10365" max="10365" width="11.75" style="221" customWidth="1"/>
    <col min="10366" max="10368" width="9.25" style="221" bestFit="1" customWidth="1"/>
    <col min="10369" max="10371" width="9.625" style="221" bestFit="1" customWidth="1"/>
    <col min="10372" max="10373" width="10.75" style="221" customWidth="1"/>
    <col min="10374" max="10374" width="9.625" style="221" bestFit="1" customWidth="1"/>
    <col min="10375" max="10375" width="10.75" style="221" customWidth="1"/>
    <col min="10376" max="10376" width="9.625" style="221" bestFit="1" customWidth="1"/>
    <col min="10377" max="10377" width="11" style="221" customWidth="1"/>
    <col min="10378" max="10383" width="9.625" style="221" bestFit="1" customWidth="1"/>
    <col min="10384" max="10384" width="10.625" style="221" customWidth="1"/>
    <col min="10385" max="10385" width="11.125" style="221" customWidth="1"/>
    <col min="10386" max="10386" width="9.625" style="221" bestFit="1" customWidth="1"/>
    <col min="10387" max="10387" width="10.625" style="221" customWidth="1"/>
    <col min="10388" max="10388" width="9.625" style="221" bestFit="1" customWidth="1"/>
    <col min="10389" max="10389" width="10.625" style="221" customWidth="1"/>
    <col min="10390" max="10398" width="9.625" style="221" bestFit="1" customWidth="1"/>
    <col min="10399" max="10399" width="11" style="221" customWidth="1"/>
    <col min="10400" max="10400" width="10.875" style="221" customWidth="1"/>
    <col min="10401" max="10403" width="9.25" style="221" bestFit="1" customWidth="1"/>
    <col min="10404" max="10404" width="9.625" style="221" bestFit="1" customWidth="1"/>
    <col min="10405" max="10405" width="9.25" style="221" bestFit="1" customWidth="1"/>
    <col min="10406" max="10408" width="9.625" style="221" bestFit="1" customWidth="1"/>
    <col min="10409" max="10409" width="10.25" style="221" customWidth="1"/>
    <col min="10410" max="10410" width="9.625" style="221" bestFit="1" customWidth="1"/>
    <col min="10411" max="10411" width="10.875" style="221" customWidth="1"/>
    <col min="10412" max="10412" width="9.625" style="221" bestFit="1" customWidth="1"/>
    <col min="10413" max="10414" width="9.25" style="221" bestFit="1" customWidth="1"/>
    <col min="10415" max="10422" width="9.625" style="221" bestFit="1" customWidth="1"/>
    <col min="10423" max="10426" width="11.625" style="221" customWidth="1"/>
    <col min="10427" max="10431" width="9.75" style="221" bestFit="1" customWidth="1"/>
    <col min="10432" max="10432" width="12.125" style="221" customWidth="1"/>
    <col min="10433" max="10433" width="11.75" style="221" customWidth="1"/>
    <col min="10434" max="10434" width="10.875" style="221" bestFit="1" customWidth="1"/>
    <col min="10435" max="10435" width="12.125" style="221" customWidth="1"/>
    <col min="10436" max="10436" width="10.875" style="221" bestFit="1" customWidth="1"/>
    <col min="10437" max="10437" width="10.875" style="221" customWidth="1"/>
    <col min="10438" max="10438" width="10" style="221" customWidth="1"/>
    <col min="10439" max="10440" width="10.875" style="221" customWidth="1"/>
    <col min="10441" max="10441" width="9.625" style="221" bestFit="1" customWidth="1"/>
    <col min="10442" max="10443" width="12.125" style="221" bestFit="1" customWidth="1"/>
    <col min="10444" max="10444" width="9.625" style="221" bestFit="1" customWidth="1"/>
    <col min="10445" max="10445" width="12.875" style="221" customWidth="1"/>
    <col min="10446" max="10446" width="9.75" style="221" bestFit="1" customWidth="1"/>
    <col min="10447" max="10447" width="9.625" style="221" bestFit="1" customWidth="1"/>
    <col min="10448" max="10448" width="12.75" style="221" bestFit="1" customWidth="1"/>
    <col min="10449" max="10449" width="10.875" style="221" bestFit="1" customWidth="1"/>
    <col min="10450" max="10450" width="9.625" style="221" bestFit="1" customWidth="1"/>
    <col min="10451" max="10451" width="10.875" style="221" bestFit="1" customWidth="1"/>
    <col min="10452" max="10452" width="10.625" style="221" customWidth="1"/>
    <col min="10453" max="10453" width="10.875" style="221" bestFit="1" customWidth="1"/>
    <col min="10454" max="10454" width="11.25" style="221" customWidth="1"/>
    <col min="10455" max="10455" width="9.125" style="221"/>
    <col min="10456" max="10456" width="10.75" style="221" customWidth="1"/>
    <col min="10457" max="10457" width="11.125" style="221" customWidth="1"/>
    <col min="10458" max="10458" width="9.625" style="221" bestFit="1" customWidth="1"/>
    <col min="10459" max="10460" width="10.125" style="221" customWidth="1"/>
    <col min="10461" max="10461" width="10.875" style="221" bestFit="1" customWidth="1"/>
    <col min="10462" max="10496" width="9.125" style="221"/>
    <col min="10497" max="10497" width="0.125" style="221" customWidth="1"/>
    <col min="10498" max="10498" width="52.375" style="221" customWidth="1"/>
    <col min="10499" max="10499" width="8.125" style="221" customWidth="1"/>
    <col min="10500" max="10500" width="9.875" style="221" customWidth="1"/>
    <col min="10501" max="10501" width="13.75" style="221" customWidth="1"/>
    <col min="10502" max="10502" width="9.25" style="221" bestFit="1" customWidth="1"/>
    <col min="10503" max="10503" width="9.625" style="221" customWidth="1"/>
    <col min="10504" max="10504" width="9" style="221" customWidth="1"/>
    <col min="10505" max="10506" width="9.25" style="221" bestFit="1" customWidth="1"/>
    <col min="10507" max="10507" width="10.375" style="221" customWidth="1"/>
    <col min="10508" max="10508" width="13.875" style="221" customWidth="1"/>
    <col min="10509" max="10509" width="12.375" style="221" customWidth="1"/>
    <col min="10510" max="10510" width="10.625" style="221" customWidth="1"/>
    <col min="10511" max="10511" width="13.25" style="221" customWidth="1"/>
    <col min="10512" max="10512" width="9.25" style="221" bestFit="1" customWidth="1"/>
    <col min="10513" max="10513" width="13" style="221" customWidth="1"/>
    <col min="10514" max="10514" width="8.75" style="221" customWidth="1"/>
    <col min="10515" max="10518" width="9.25" style="221" bestFit="1" customWidth="1"/>
    <col min="10519" max="10519" width="11.75" style="221" customWidth="1"/>
    <col min="10520" max="10520" width="14.125" style="221" customWidth="1"/>
    <col min="10521" max="10521" width="13.75" style="221" customWidth="1"/>
    <col min="10522" max="10522" width="10.875" style="221" customWidth="1"/>
    <col min="10523" max="10523" width="12.375" style="221" customWidth="1"/>
    <col min="10524" max="10524" width="11.875" style="221" customWidth="1"/>
    <col min="10525" max="10525" width="13.125" style="221" customWidth="1"/>
    <col min="10526" max="10530" width="9.25" style="221" bestFit="1" customWidth="1"/>
    <col min="10531" max="10531" width="11.75" style="221" customWidth="1"/>
    <col min="10532" max="10532" width="14.375" style="221" customWidth="1"/>
    <col min="10533" max="10533" width="13.625" style="221" customWidth="1"/>
    <col min="10534" max="10534" width="11" style="221" customWidth="1"/>
    <col min="10535" max="10535" width="13" style="221" customWidth="1"/>
    <col min="10536" max="10536" width="9.25" style="221" bestFit="1" customWidth="1"/>
    <col min="10537" max="10537" width="12.75" style="221" customWidth="1"/>
    <col min="10538" max="10542" width="9.25" style="221" bestFit="1" customWidth="1"/>
    <col min="10543" max="10543" width="10.75" style="221" customWidth="1"/>
    <col min="10544" max="10544" width="14.25" style="221" customWidth="1"/>
    <col min="10545" max="10545" width="13.75" style="221" customWidth="1"/>
    <col min="10546" max="10546" width="12" style="221" customWidth="1"/>
    <col min="10547" max="10547" width="14.75" style="221" customWidth="1"/>
    <col min="10548" max="10548" width="9.25" style="221" bestFit="1" customWidth="1"/>
    <col min="10549" max="10549" width="13.875" style="221" customWidth="1"/>
    <col min="10550" max="10554" width="9.25" style="221" bestFit="1" customWidth="1"/>
    <col min="10555" max="10555" width="11.25" style="221" customWidth="1"/>
    <col min="10556" max="10556" width="14.875" style="221" customWidth="1"/>
    <col min="10557" max="10557" width="14" style="221" customWidth="1"/>
    <col min="10558" max="10558" width="13" style="221" customWidth="1"/>
    <col min="10559" max="10559" width="13.375" style="221" customWidth="1"/>
    <col min="10560" max="10560" width="10.125" style="221" customWidth="1"/>
    <col min="10561" max="10561" width="12.625" style="221" customWidth="1"/>
    <col min="10562" max="10566" width="9.25" style="221" bestFit="1" customWidth="1"/>
    <col min="10567" max="10567" width="9.875" style="221" customWidth="1"/>
    <col min="10568" max="10568" width="13.125" style="221" customWidth="1"/>
    <col min="10569" max="10569" width="12.375" style="221" customWidth="1"/>
    <col min="10570" max="10570" width="11" style="221" customWidth="1"/>
    <col min="10571" max="10571" width="11.625" style="221" customWidth="1"/>
    <col min="10572" max="10572" width="9.25" style="221" bestFit="1" customWidth="1"/>
    <col min="10573" max="10573" width="9.75" style="221" customWidth="1"/>
    <col min="10574" max="10580" width="9.25" style="221" bestFit="1" customWidth="1"/>
    <col min="10581" max="10581" width="11.625" style="221" customWidth="1"/>
    <col min="10582" max="10582" width="10.125" style="221" customWidth="1"/>
    <col min="10583" max="10583" width="13.25" style="221" customWidth="1"/>
    <col min="10584" max="10584" width="11.25" style="221" customWidth="1"/>
    <col min="10585" max="10585" width="13.625" style="221" customWidth="1"/>
    <col min="10586" max="10586" width="12.625" style="221" customWidth="1"/>
    <col min="10587" max="10587" width="11.125" style="221" customWidth="1"/>
    <col min="10588" max="10588" width="14.625" style="221" customWidth="1"/>
    <col min="10589" max="10589" width="15" style="221" customWidth="1"/>
    <col min="10590" max="10591" width="9.25" style="221" bestFit="1" customWidth="1"/>
    <col min="10592" max="10592" width="11.625" style="221" customWidth="1"/>
    <col min="10593" max="10593" width="11" style="221" customWidth="1"/>
    <col min="10594" max="10594" width="10.375" style="221" customWidth="1"/>
    <col min="10595" max="10595" width="11" style="221" customWidth="1"/>
    <col min="10596" max="10596" width="9.25" style="221" bestFit="1" customWidth="1"/>
    <col min="10597" max="10597" width="11.375" style="221" customWidth="1"/>
    <col min="10598" max="10604" width="9.25" style="221" bestFit="1" customWidth="1"/>
    <col min="10605" max="10605" width="10.875" style="221" customWidth="1"/>
    <col min="10606" max="10606" width="10.75" style="221" customWidth="1"/>
    <col min="10607" max="10607" width="10.875" style="221" customWidth="1"/>
    <col min="10608" max="10608" width="9.625" style="221" bestFit="1" customWidth="1"/>
    <col min="10609" max="10609" width="10.25" style="221" customWidth="1"/>
    <col min="10610" max="10614" width="9.625" style="221" bestFit="1" customWidth="1"/>
    <col min="10615" max="10615" width="9.25" style="221" bestFit="1" customWidth="1"/>
    <col min="10616" max="10616" width="11.875" style="221" customWidth="1"/>
    <col min="10617" max="10617" width="10.625" style="221" customWidth="1"/>
    <col min="10618" max="10618" width="9.625" style="221" bestFit="1" customWidth="1"/>
    <col min="10619" max="10619" width="10.125" style="221" customWidth="1"/>
    <col min="10620" max="10620" width="9.625" style="221" bestFit="1" customWidth="1"/>
    <col min="10621" max="10621" width="11.75" style="221" customWidth="1"/>
    <col min="10622" max="10624" width="9.25" style="221" bestFit="1" customWidth="1"/>
    <col min="10625" max="10627" width="9.625" style="221" bestFit="1" customWidth="1"/>
    <col min="10628" max="10629" width="10.75" style="221" customWidth="1"/>
    <col min="10630" max="10630" width="9.625" style="221" bestFit="1" customWidth="1"/>
    <col min="10631" max="10631" width="10.75" style="221" customWidth="1"/>
    <col min="10632" max="10632" width="9.625" style="221" bestFit="1" customWidth="1"/>
    <col min="10633" max="10633" width="11" style="221" customWidth="1"/>
    <col min="10634" max="10639" width="9.625" style="221" bestFit="1" customWidth="1"/>
    <col min="10640" max="10640" width="10.625" style="221" customWidth="1"/>
    <col min="10641" max="10641" width="11.125" style="221" customWidth="1"/>
    <col min="10642" max="10642" width="9.625" style="221" bestFit="1" customWidth="1"/>
    <col min="10643" max="10643" width="10.625" style="221" customWidth="1"/>
    <col min="10644" max="10644" width="9.625" style="221" bestFit="1" customWidth="1"/>
    <col min="10645" max="10645" width="10.625" style="221" customWidth="1"/>
    <col min="10646" max="10654" width="9.625" style="221" bestFit="1" customWidth="1"/>
    <col min="10655" max="10655" width="11" style="221" customWidth="1"/>
    <col min="10656" max="10656" width="10.875" style="221" customWidth="1"/>
    <col min="10657" max="10659" width="9.25" style="221" bestFit="1" customWidth="1"/>
    <col min="10660" max="10660" width="9.625" style="221" bestFit="1" customWidth="1"/>
    <col min="10661" max="10661" width="9.25" style="221" bestFit="1" customWidth="1"/>
    <col min="10662" max="10664" width="9.625" style="221" bestFit="1" customWidth="1"/>
    <col min="10665" max="10665" width="10.25" style="221" customWidth="1"/>
    <col min="10666" max="10666" width="9.625" style="221" bestFit="1" customWidth="1"/>
    <col min="10667" max="10667" width="10.875" style="221" customWidth="1"/>
    <col min="10668" max="10668" width="9.625" style="221" bestFit="1" customWidth="1"/>
    <col min="10669" max="10670" width="9.25" style="221" bestFit="1" customWidth="1"/>
    <col min="10671" max="10678" width="9.625" style="221" bestFit="1" customWidth="1"/>
    <col min="10679" max="10682" width="11.625" style="221" customWidth="1"/>
    <col min="10683" max="10687" width="9.75" style="221" bestFit="1" customWidth="1"/>
    <col min="10688" max="10688" width="12.125" style="221" customWidth="1"/>
    <col min="10689" max="10689" width="11.75" style="221" customWidth="1"/>
    <col min="10690" max="10690" width="10.875" style="221" bestFit="1" customWidth="1"/>
    <col min="10691" max="10691" width="12.125" style="221" customWidth="1"/>
    <col min="10692" max="10692" width="10.875" style="221" bestFit="1" customWidth="1"/>
    <col min="10693" max="10693" width="10.875" style="221" customWidth="1"/>
    <col min="10694" max="10694" width="10" style="221" customWidth="1"/>
    <col min="10695" max="10696" width="10.875" style="221" customWidth="1"/>
    <col min="10697" max="10697" width="9.625" style="221" bestFit="1" customWidth="1"/>
    <col min="10698" max="10699" width="12.125" style="221" bestFit="1" customWidth="1"/>
    <col min="10700" max="10700" width="9.625" style="221" bestFit="1" customWidth="1"/>
    <col min="10701" max="10701" width="12.875" style="221" customWidth="1"/>
    <col min="10702" max="10702" width="9.75" style="221" bestFit="1" customWidth="1"/>
    <col min="10703" max="10703" width="9.625" style="221" bestFit="1" customWidth="1"/>
    <col min="10704" max="10704" width="12.75" style="221" bestFit="1" customWidth="1"/>
    <col min="10705" max="10705" width="10.875" style="221" bestFit="1" customWidth="1"/>
    <col min="10706" max="10706" width="9.625" style="221" bestFit="1" customWidth="1"/>
    <col min="10707" max="10707" width="10.875" style="221" bestFit="1" customWidth="1"/>
    <col min="10708" max="10708" width="10.625" style="221" customWidth="1"/>
    <col min="10709" max="10709" width="10.875" style="221" bestFit="1" customWidth="1"/>
    <col min="10710" max="10710" width="11.25" style="221" customWidth="1"/>
    <col min="10711" max="10711" width="9.125" style="221"/>
    <col min="10712" max="10712" width="10.75" style="221" customWidth="1"/>
    <col min="10713" max="10713" width="11.125" style="221" customWidth="1"/>
    <col min="10714" max="10714" width="9.625" style="221" bestFit="1" customWidth="1"/>
    <col min="10715" max="10716" width="10.125" style="221" customWidth="1"/>
    <col min="10717" max="10717" width="10.875" style="221" bestFit="1" customWidth="1"/>
    <col min="10718" max="10752" width="9.125" style="221"/>
    <col min="10753" max="10753" width="0.125" style="221" customWidth="1"/>
    <col min="10754" max="10754" width="52.375" style="221" customWidth="1"/>
    <col min="10755" max="10755" width="8.125" style="221" customWidth="1"/>
    <col min="10756" max="10756" width="9.875" style="221" customWidth="1"/>
    <col min="10757" max="10757" width="13.75" style="221" customWidth="1"/>
    <col min="10758" max="10758" width="9.25" style="221" bestFit="1" customWidth="1"/>
    <col min="10759" max="10759" width="9.625" style="221" customWidth="1"/>
    <col min="10760" max="10760" width="9" style="221" customWidth="1"/>
    <col min="10761" max="10762" width="9.25" style="221" bestFit="1" customWidth="1"/>
    <col min="10763" max="10763" width="10.375" style="221" customWidth="1"/>
    <col min="10764" max="10764" width="13.875" style="221" customWidth="1"/>
    <col min="10765" max="10765" width="12.375" style="221" customWidth="1"/>
    <col min="10766" max="10766" width="10.625" style="221" customWidth="1"/>
    <col min="10767" max="10767" width="13.25" style="221" customWidth="1"/>
    <col min="10768" max="10768" width="9.25" style="221" bestFit="1" customWidth="1"/>
    <col min="10769" max="10769" width="13" style="221" customWidth="1"/>
    <col min="10770" max="10770" width="8.75" style="221" customWidth="1"/>
    <col min="10771" max="10774" width="9.25" style="221" bestFit="1" customWidth="1"/>
    <col min="10775" max="10775" width="11.75" style="221" customWidth="1"/>
    <col min="10776" max="10776" width="14.125" style="221" customWidth="1"/>
    <col min="10777" max="10777" width="13.75" style="221" customWidth="1"/>
    <col min="10778" max="10778" width="10.875" style="221" customWidth="1"/>
    <col min="10779" max="10779" width="12.375" style="221" customWidth="1"/>
    <col min="10780" max="10780" width="11.875" style="221" customWidth="1"/>
    <col min="10781" max="10781" width="13.125" style="221" customWidth="1"/>
    <col min="10782" max="10786" width="9.25" style="221" bestFit="1" customWidth="1"/>
    <col min="10787" max="10787" width="11.75" style="221" customWidth="1"/>
    <col min="10788" max="10788" width="14.375" style="221" customWidth="1"/>
    <col min="10789" max="10789" width="13.625" style="221" customWidth="1"/>
    <col min="10790" max="10790" width="11" style="221" customWidth="1"/>
    <col min="10791" max="10791" width="13" style="221" customWidth="1"/>
    <col min="10792" max="10792" width="9.25" style="221" bestFit="1" customWidth="1"/>
    <col min="10793" max="10793" width="12.75" style="221" customWidth="1"/>
    <col min="10794" max="10798" width="9.25" style="221" bestFit="1" customWidth="1"/>
    <col min="10799" max="10799" width="10.75" style="221" customWidth="1"/>
    <col min="10800" max="10800" width="14.25" style="221" customWidth="1"/>
    <col min="10801" max="10801" width="13.75" style="221" customWidth="1"/>
    <col min="10802" max="10802" width="12" style="221" customWidth="1"/>
    <col min="10803" max="10803" width="14.75" style="221" customWidth="1"/>
    <col min="10804" max="10804" width="9.25" style="221" bestFit="1" customWidth="1"/>
    <col min="10805" max="10805" width="13.875" style="221" customWidth="1"/>
    <col min="10806" max="10810" width="9.25" style="221" bestFit="1" customWidth="1"/>
    <col min="10811" max="10811" width="11.25" style="221" customWidth="1"/>
    <col min="10812" max="10812" width="14.875" style="221" customWidth="1"/>
    <col min="10813" max="10813" width="14" style="221" customWidth="1"/>
    <col min="10814" max="10814" width="13" style="221" customWidth="1"/>
    <col min="10815" max="10815" width="13.375" style="221" customWidth="1"/>
    <col min="10816" max="10816" width="10.125" style="221" customWidth="1"/>
    <col min="10817" max="10817" width="12.625" style="221" customWidth="1"/>
    <col min="10818" max="10822" width="9.25" style="221" bestFit="1" customWidth="1"/>
    <col min="10823" max="10823" width="9.875" style="221" customWidth="1"/>
    <col min="10824" max="10824" width="13.125" style="221" customWidth="1"/>
    <col min="10825" max="10825" width="12.375" style="221" customWidth="1"/>
    <col min="10826" max="10826" width="11" style="221" customWidth="1"/>
    <col min="10827" max="10827" width="11.625" style="221" customWidth="1"/>
    <col min="10828" max="10828" width="9.25" style="221" bestFit="1" customWidth="1"/>
    <col min="10829" max="10829" width="9.75" style="221" customWidth="1"/>
    <col min="10830" max="10836" width="9.25" style="221" bestFit="1" customWidth="1"/>
    <col min="10837" max="10837" width="11.625" style="221" customWidth="1"/>
    <col min="10838" max="10838" width="10.125" style="221" customWidth="1"/>
    <col min="10839" max="10839" width="13.25" style="221" customWidth="1"/>
    <col min="10840" max="10840" width="11.25" style="221" customWidth="1"/>
    <col min="10841" max="10841" width="13.625" style="221" customWidth="1"/>
    <col min="10842" max="10842" width="12.625" style="221" customWidth="1"/>
    <col min="10843" max="10843" width="11.125" style="221" customWidth="1"/>
    <col min="10844" max="10844" width="14.625" style="221" customWidth="1"/>
    <col min="10845" max="10845" width="15" style="221" customWidth="1"/>
    <col min="10846" max="10847" width="9.25" style="221" bestFit="1" customWidth="1"/>
    <col min="10848" max="10848" width="11.625" style="221" customWidth="1"/>
    <col min="10849" max="10849" width="11" style="221" customWidth="1"/>
    <col min="10850" max="10850" width="10.375" style="221" customWidth="1"/>
    <col min="10851" max="10851" width="11" style="221" customWidth="1"/>
    <col min="10852" max="10852" width="9.25" style="221" bestFit="1" customWidth="1"/>
    <col min="10853" max="10853" width="11.375" style="221" customWidth="1"/>
    <col min="10854" max="10860" width="9.25" style="221" bestFit="1" customWidth="1"/>
    <col min="10861" max="10861" width="10.875" style="221" customWidth="1"/>
    <col min="10862" max="10862" width="10.75" style="221" customWidth="1"/>
    <col min="10863" max="10863" width="10.875" style="221" customWidth="1"/>
    <col min="10864" max="10864" width="9.625" style="221" bestFit="1" customWidth="1"/>
    <col min="10865" max="10865" width="10.25" style="221" customWidth="1"/>
    <col min="10866" max="10870" width="9.625" style="221" bestFit="1" customWidth="1"/>
    <col min="10871" max="10871" width="9.25" style="221" bestFit="1" customWidth="1"/>
    <col min="10872" max="10872" width="11.875" style="221" customWidth="1"/>
    <col min="10873" max="10873" width="10.625" style="221" customWidth="1"/>
    <col min="10874" max="10874" width="9.625" style="221" bestFit="1" customWidth="1"/>
    <col min="10875" max="10875" width="10.125" style="221" customWidth="1"/>
    <col min="10876" max="10876" width="9.625" style="221" bestFit="1" customWidth="1"/>
    <col min="10877" max="10877" width="11.75" style="221" customWidth="1"/>
    <col min="10878" max="10880" width="9.25" style="221" bestFit="1" customWidth="1"/>
    <col min="10881" max="10883" width="9.625" style="221" bestFit="1" customWidth="1"/>
    <col min="10884" max="10885" width="10.75" style="221" customWidth="1"/>
    <col min="10886" max="10886" width="9.625" style="221" bestFit="1" customWidth="1"/>
    <col min="10887" max="10887" width="10.75" style="221" customWidth="1"/>
    <col min="10888" max="10888" width="9.625" style="221" bestFit="1" customWidth="1"/>
    <col min="10889" max="10889" width="11" style="221" customWidth="1"/>
    <col min="10890" max="10895" width="9.625" style="221" bestFit="1" customWidth="1"/>
    <col min="10896" max="10896" width="10.625" style="221" customWidth="1"/>
    <col min="10897" max="10897" width="11.125" style="221" customWidth="1"/>
    <col min="10898" max="10898" width="9.625" style="221" bestFit="1" customWidth="1"/>
    <col min="10899" max="10899" width="10.625" style="221" customWidth="1"/>
    <col min="10900" max="10900" width="9.625" style="221" bestFit="1" customWidth="1"/>
    <col min="10901" max="10901" width="10.625" style="221" customWidth="1"/>
    <col min="10902" max="10910" width="9.625" style="221" bestFit="1" customWidth="1"/>
    <col min="10911" max="10911" width="11" style="221" customWidth="1"/>
    <col min="10912" max="10912" width="10.875" style="221" customWidth="1"/>
    <col min="10913" max="10915" width="9.25" style="221" bestFit="1" customWidth="1"/>
    <col min="10916" max="10916" width="9.625" style="221" bestFit="1" customWidth="1"/>
    <col min="10917" max="10917" width="9.25" style="221" bestFit="1" customWidth="1"/>
    <col min="10918" max="10920" width="9.625" style="221" bestFit="1" customWidth="1"/>
    <col min="10921" max="10921" width="10.25" style="221" customWidth="1"/>
    <col min="10922" max="10922" width="9.625" style="221" bestFit="1" customWidth="1"/>
    <col min="10923" max="10923" width="10.875" style="221" customWidth="1"/>
    <col min="10924" max="10924" width="9.625" style="221" bestFit="1" customWidth="1"/>
    <col min="10925" max="10926" width="9.25" style="221" bestFit="1" customWidth="1"/>
    <col min="10927" max="10934" width="9.625" style="221" bestFit="1" customWidth="1"/>
    <col min="10935" max="10938" width="11.625" style="221" customWidth="1"/>
    <col min="10939" max="10943" width="9.75" style="221" bestFit="1" customWidth="1"/>
    <col min="10944" max="10944" width="12.125" style="221" customWidth="1"/>
    <col min="10945" max="10945" width="11.75" style="221" customWidth="1"/>
    <col min="10946" max="10946" width="10.875" style="221" bestFit="1" customWidth="1"/>
    <col min="10947" max="10947" width="12.125" style="221" customWidth="1"/>
    <col min="10948" max="10948" width="10.875" style="221" bestFit="1" customWidth="1"/>
    <col min="10949" max="10949" width="10.875" style="221" customWidth="1"/>
    <col min="10950" max="10950" width="10" style="221" customWidth="1"/>
    <col min="10951" max="10952" width="10.875" style="221" customWidth="1"/>
    <col min="10953" max="10953" width="9.625" style="221" bestFit="1" customWidth="1"/>
    <col min="10954" max="10955" width="12.125" style="221" bestFit="1" customWidth="1"/>
    <col min="10956" max="10956" width="9.625" style="221" bestFit="1" customWidth="1"/>
    <col min="10957" max="10957" width="12.875" style="221" customWidth="1"/>
    <col min="10958" max="10958" width="9.75" style="221" bestFit="1" customWidth="1"/>
    <col min="10959" max="10959" width="9.625" style="221" bestFit="1" customWidth="1"/>
    <col min="10960" max="10960" width="12.75" style="221" bestFit="1" customWidth="1"/>
    <col min="10961" max="10961" width="10.875" style="221" bestFit="1" customWidth="1"/>
    <col min="10962" max="10962" width="9.625" style="221" bestFit="1" customWidth="1"/>
    <col min="10963" max="10963" width="10.875" style="221" bestFit="1" customWidth="1"/>
    <col min="10964" max="10964" width="10.625" style="221" customWidth="1"/>
    <col min="10965" max="10965" width="10.875" style="221" bestFit="1" customWidth="1"/>
    <col min="10966" max="10966" width="11.25" style="221" customWidth="1"/>
    <col min="10967" max="10967" width="9.125" style="221"/>
    <col min="10968" max="10968" width="10.75" style="221" customWidth="1"/>
    <col min="10969" max="10969" width="11.125" style="221" customWidth="1"/>
    <col min="10970" max="10970" width="9.625" style="221" bestFit="1" customWidth="1"/>
    <col min="10971" max="10972" width="10.125" style="221" customWidth="1"/>
    <col min="10973" max="10973" width="10.875" style="221" bestFit="1" customWidth="1"/>
    <col min="10974" max="11008" width="9.125" style="221"/>
    <col min="11009" max="11009" width="0.125" style="221" customWidth="1"/>
    <col min="11010" max="11010" width="52.375" style="221" customWidth="1"/>
    <col min="11011" max="11011" width="8.125" style="221" customWidth="1"/>
    <col min="11012" max="11012" width="9.875" style="221" customWidth="1"/>
    <col min="11013" max="11013" width="13.75" style="221" customWidth="1"/>
    <col min="11014" max="11014" width="9.25" style="221" bestFit="1" customWidth="1"/>
    <col min="11015" max="11015" width="9.625" style="221" customWidth="1"/>
    <col min="11016" max="11016" width="9" style="221" customWidth="1"/>
    <col min="11017" max="11018" width="9.25" style="221" bestFit="1" customWidth="1"/>
    <col min="11019" max="11019" width="10.375" style="221" customWidth="1"/>
    <col min="11020" max="11020" width="13.875" style="221" customWidth="1"/>
    <col min="11021" max="11021" width="12.375" style="221" customWidth="1"/>
    <col min="11022" max="11022" width="10.625" style="221" customWidth="1"/>
    <col min="11023" max="11023" width="13.25" style="221" customWidth="1"/>
    <col min="11024" max="11024" width="9.25" style="221" bestFit="1" customWidth="1"/>
    <col min="11025" max="11025" width="13" style="221" customWidth="1"/>
    <col min="11026" max="11026" width="8.75" style="221" customWidth="1"/>
    <col min="11027" max="11030" width="9.25" style="221" bestFit="1" customWidth="1"/>
    <col min="11031" max="11031" width="11.75" style="221" customWidth="1"/>
    <col min="11032" max="11032" width="14.125" style="221" customWidth="1"/>
    <col min="11033" max="11033" width="13.75" style="221" customWidth="1"/>
    <col min="11034" max="11034" width="10.875" style="221" customWidth="1"/>
    <col min="11035" max="11035" width="12.375" style="221" customWidth="1"/>
    <col min="11036" max="11036" width="11.875" style="221" customWidth="1"/>
    <col min="11037" max="11037" width="13.125" style="221" customWidth="1"/>
    <col min="11038" max="11042" width="9.25" style="221" bestFit="1" customWidth="1"/>
    <col min="11043" max="11043" width="11.75" style="221" customWidth="1"/>
    <col min="11044" max="11044" width="14.375" style="221" customWidth="1"/>
    <col min="11045" max="11045" width="13.625" style="221" customWidth="1"/>
    <col min="11046" max="11046" width="11" style="221" customWidth="1"/>
    <col min="11047" max="11047" width="13" style="221" customWidth="1"/>
    <col min="11048" max="11048" width="9.25" style="221" bestFit="1" customWidth="1"/>
    <col min="11049" max="11049" width="12.75" style="221" customWidth="1"/>
    <col min="11050" max="11054" width="9.25" style="221" bestFit="1" customWidth="1"/>
    <col min="11055" max="11055" width="10.75" style="221" customWidth="1"/>
    <col min="11056" max="11056" width="14.25" style="221" customWidth="1"/>
    <col min="11057" max="11057" width="13.75" style="221" customWidth="1"/>
    <col min="11058" max="11058" width="12" style="221" customWidth="1"/>
    <col min="11059" max="11059" width="14.75" style="221" customWidth="1"/>
    <col min="11060" max="11060" width="9.25" style="221" bestFit="1" customWidth="1"/>
    <col min="11061" max="11061" width="13.875" style="221" customWidth="1"/>
    <col min="11062" max="11066" width="9.25" style="221" bestFit="1" customWidth="1"/>
    <col min="11067" max="11067" width="11.25" style="221" customWidth="1"/>
    <col min="11068" max="11068" width="14.875" style="221" customWidth="1"/>
    <col min="11069" max="11069" width="14" style="221" customWidth="1"/>
    <col min="11070" max="11070" width="13" style="221" customWidth="1"/>
    <col min="11071" max="11071" width="13.375" style="221" customWidth="1"/>
    <col min="11072" max="11072" width="10.125" style="221" customWidth="1"/>
    <col min="11073" max="11073" width="12.625" style="221" customWidth="1"/>
    <col min="11074" max="11078" width="9.25" style="221" bestFit="1" customWidth="1"/>
    <col min="11079" max="11079" width="9.875" style="221" customWidth="1"/>
    <col min="11080" max="11080" width="13.125" style="221" customWidth="1"/>
    <col min="11081" max="11081" width="12.375" style="221" customWidth="1"/>
    <col min="11082" max="11082" width="11" style="221" customWidth="1"/>
    <col min="11083" max="11083" width="11.625" style="221" customWidth="1"/>
    <col min="11084" max="11084" width="9.25" style="221" bestFit="1" customWidth="1"/>
    <col min="11085" max="11085" width="9.75" style="221" customWidth="1"/>
    <col min="11086" max="11092" width="9.25" style="221" bestFit="1" customWidth="1"/>
    <col min="11093" max="11093" width="11.625" style="221" customWidth="1"/>
    <col min="11094" max="11094" width="10.125" style="221" customWidth="1"/>
    <col min="11095" max="11095" width="13.25" style="221" customWidth="1"/>
    <col min="11096" max="11096" width="11.25" style="221" customWidth="1"/>
    <col min="11097" max="11097" width="13.625" style="221" customWidth="1"/>
    <col min="11098" max="11098" width="12.625" style="221" customWidth="1"/>
    <col min="11099" max="11099" width="11.125" style="221" customWidth="1"/>
    <col min="11100" max="11100" width="14.625" style="221" customWidth="1"/>
    <col min="11101" max="11101" width="15" style="221" customWidth="1"/>
    <col min="11102" max="11103" width="9.25" style="221" bestFit="1" customWidth="1"/>
    <col min="11104" max="11104" width="11.625" style="221" customWidth="1"/>
    <col min="11105" max="11105" width="11" style="221" customWidth="1"/>
    <col min="11106" max="11106" width="10.375" style="221" customWidth="1"/>
    <col min="11107" max="11107" width="11" style="221" customWidth="1"/>
    <col min="11108" max="11108" width="9.25" style="221" bestFit="1" customWidth="1"/>
    <col min="11109" max="11109" width="11.375" style="221" customWidth="1"/>
    <col min="11110" max="11116" width="9.25" style="221" bestFit="1" customWidth="1"/>
    <col min="11117" max="11117" width="10.875" style="221" customWidth="1"/>
    <col min="11118" max="11118" width="10.75" style="221" customWidth="1"/>
    <col min="11119" max="11119" width="10.875" style="221" customWidth="1"/>
    <col min="11120" max="11120" width="9.625" style="221" bestFit="1" customWidth="1"/>
    <col min="11121" max="11121" width="10.25" style="221" customWidth="1"/>
    <col min="11122" max="11126" width="9.625" style="221" bestFit="1" customWidth="1"/>
    <col min="11127" max="11127" width="9.25" style="221" bestFit="1" customWidth="1"/>
    <col min="11128" max="11128" width="11.875" style="221" customWidth="1"/>
    <col min="11129" max="11129" width="10.625" style="221" customWidth="1"/>
    <col min="11130" max="11130" width="9.625" style="221" bestFit="1" customWidth="1"/>
    <col min="11131" max="11131" width="10.125" style="221" customWidth="1"/>
    <col min="11132" max="11132" width="9.625" style="221" bestFit="1" customWidth="1"/>
    <col min="11133" max="11133" width="11.75" style="221" customWidth="1"/>
    <col min="11134" max="11136" width="9.25" style="221" bestFit="1" customWidth="1"/>
    <col min="11137" max="11139" width="9.625" style="221" bestFit="1" customWidth="1"/>
    <col min="11140" max="11141" width="10.75" style="221" customWidth="1"/>
    <col min="11142" max="11142" width="9.625" style="221" bestFit="1" customWidth="1"/>
    <col min="11143" max="11143" width="10.75" style="221" customWidth="1"/>
    <col min="11144" max="11144" width="9.625" style="221" bestFit="1" customWidth="1"/>
    <col min="11145" max="11145" width="11" style="221" customWidth="1"/>
    <col min="11146" max="11151" width="9.625" style="221" bestFit="1" customWidth="1"/>
    <col min="11152" max="11152" width="10.625" style="221" customWidth="1"/>
    <col min="11153" max="11153" width="11.125" style="221" customWidth="1"/>
    <col min="11154" max="11154" width="9.625" style="221" bestFit="1" customWidth="1"/>
    <col min="11155" max="11155" width="10.625" style="221" customWidth="1"/>
    <col min="11156" max="11156" width="9.625" style="221" bestFit="1" customWidth="1"/>
    <col min="11157" max="11157" width="10.625" style="221" customWidth="1"/>
    <col min="11158" max="11166" width="9.625" style="221" bestFit="1" customWidth="1"/>
    <col min="11167" max="11167" width="11" style="221" customWidth="1"/>
    <col min="11168" max="11168" width="10.875" style="221" customWidth="1"/>
    <col min="11169" max="11171" width="9.25" style="221" bestFit="1" customWidth="1"/>
    <col min="11172" max="11172" width="9.625" style="221" bestFit="1" customWidth="1"/>
    <col min="11173" max="11173" width="9.25" style="221" bestFit="1" customWidth="1"/>
    <col min="11174" max="11176" width="9.625" style="221" bestFit="1" customWidth="1"/>
    <col min="11177" max="11177" width="10.25" style="221" customWidth="1"/>
    <col min="11178" max="11178" width="9.625" style="221" bestFit="1" customWidth="1"/>
    <col min="11179" max="11179" width="10.875" style="221" customWidth="1"/>
    <col min="11180" max="11180" width="9.625" style="221" bestFit="1" customWidth="1"/>
    <col min="11181" max="11182" width="9.25" style="221" bestFit="1" customWidth="1"/>
    <col min="11183" max="11190" width="9.625" style="221" bestFit="1" customWidth="1"/>
    <col min="11191" max="11194" width="11.625" style="221" customWidth="1"/>
    <col min="11195" max="11199" width="9.75" style="221" bestFit="1" customWidth="1"/>
    <col min="11200" max="11200" width="12.125" style="221" customWidth="1"/>
    <col min="11201" max="11201" width="11.75" style="221" customWidth="1"/>
    <col min="11202" max="11202" width="10.875" style="221" bestFit="1" customWidth="1"/>
    <col min="11203" max="11203" width="12.125" style="221" customWidth="1"/>
    <col min="11204" max="11204" width="10.875" style="221" bestFit="1" customWidth="1"/>
    <col min="11205" max="11205" width="10.875" style="221" customWidth="1"/>
    <col min="11206" max="11206" width="10" style="221" customWidth="1"/>
    <col min="11207" max="11208" width="10.875" style="221" customWidth="1"/>
    <col min="11209" max="11209" width="9.625" style="221" bestFit="1" customWidth="1"/>
    <col min="11210" max="11211" width="12.125" style="221" bestFit="1" customWidth="1"/>
    <col min="11212" max="11212" width="9.625" style="221" bestFit="1" customWidth="1"/>
    <col min="11213" max="11213" width="12.875" style="221" customWidth="1"/>
    <col min="11214" max="11214" width="9.75" style="221" bestFit="1" customWidth="1"/>
    <col min="11215" max="11215" width="9.625" style="221" bestFit="1" customWidth="1"/>
    <col min="11216" max="11216" width="12.75" style="221" bestFit="1" customWidth="1"/>
    <col min="11217" max="11217" width="10.875" style="221" bestFit="1" customWidth="1"/>
    <col min="11218" max="11218" width="9.625" style="221" bestFit="1" customWidth="1"/>
    <col min="11219" max="11219" width="10.875" style="221" bestFit="1" customWidth="1"/>
    <col min="11220" max="11220" width="10.625" style="221" customWidth="1"/>
    <col min="11221" max="11221" width="10.875" style="221" bestFit="1" customWidth="1"/>
    <col min="11222" max="11222" width="11.25" style="221" customWidth="1"/>
    <col min="11223" max="11223" width="9.125" style="221"/>
    <col min="11224" max="11224" width="10.75" style="221" customWidth="1"/>
    <col min="11225" max="11225" width="11.125" style="221" customWidth="1"/>
    <col min="11226" max="11226" width="9.625" style="221" bestFit="1" customWidth="1"/>
    <col min="11227" max="11228" width="10.125" style="221" customWidth="1"/>
    <col min="11229" max="11229" width="10.875" style="221" bestFit="1" customWidth="1"/>
    <col min="11230" max="11264" width="9.125" style="221"/>
    <col min="11265" max="11265" width="0.125" style="221" customWidth="1"/>
    <col min="11266" max="11266" width="52.375" style="221" customWidth="1"/>
    <col min="11267" max="11267" width="8.125" style="221" customWidth="1"/>
    <col min="11268" max="11268" width="9.875" style="221" customWidth="1"/>
    <col min="11269" max="11269" width="13.75" style="221" customWidth="1"/>
    <col min="11270" max="11270" width="9.25" style="221" bestFit="1" customWidth="1"/>
    <col min="11271" max="11271" width="9.625" style="221" customWidth="1"/>
    <col min="11272" max="11272" width="9" style="221" customWidth="1"/>
    <col min="11273" max="11274" width="9.25" style="221" bestFit="1" customWidth="1"/>
    <col min="11275" max="11275" width="10.375" style="221" customWidth="1"/>
    <col min="11276" max="11276" width="13.875" style="221" customWidth="1"/>
    <col min="11277" max="11277" width="12.375" style="221" customWidth="1"/>
    <col min="11278" max="11278" width="10.625" style="221" customWidth="1"/>
    <col min="11279" max="11279" width="13.25" style="221" customWidth="1"/>
    <col min="11280" max="11280" width="9.25" style="221" bestFit="1" customWidth="1"/>
    <col min="11281" max="11281" width="13" style="221" customWidth="1"/>
    <col min="11282" max="11282" width="8.75" style="221" customWidth="1"/>
    <col min="11283" max="11286" width="9.25" style="221" bestFit="1" customWidth="1"/>
    <col min="11287" max="11287" width="11.75" style="221" customWidth="1"/>
    <col min="11288" max="11288" width="14.125" style="221" customWidth="1"/>
    <col min="11289" max="11289" width="13.75" style="221" customWidth="1"/>
    <col min="11290" max="11290" width="10.875" style="221" customWidth="1"/>
    <col min="11291" max="11291" width="12.375" style="221" customWidth="1"/>
    <col min="11292" max="11292" width="11.875" style="221" customWidth="1"/>
    <col min="11293" max="11293" width="13.125" style="221" customWidth="1"/>
    <col min="11294" max="11298" width="9.25" style="221" bestFit="1" customWidth="1"/>
    <col min="11299" max="11299" width="11.75" style="221" customWidth="1"/>
    <col min="11300" max="11300" width="14.375" style="221" customWidth="1"/>
    <col min="11301" max="11301" width="13.625" style="221" customWidth="1"/>
    <col min="11302" max="11302" width="11" style="221" customWidth="1"/>
    <col min="11303" max="11303" width="13" style="221" customWidth="1"/>
    <col min="11304" max="11304" width="9.25" style="221" bestFit="1" customWidth="1"/>
    <col min="11305" max="11305" width="12.75" style="221" customWidth="1"/>
    <col min="11306" max="11310" width="9.25" style="221" bestFit="1" customWidth="1"/>
    <col min="11311" max="11311" width="10.75" style="221" customWidth="1"/>
    <col min="11312" max="11312" width="14.25" style="221" customWidth="1"/>
    <col min="11313" max="11313" width="13.75" style="221" customWidth="1"/>
    <col min="11314" max="11314" width="12" style="221" customWidth="1"/>
    <col min="11315" max="11315" width="14.75" style="221" customWidth="1"/>
    <col min="11316" max="11316" width="9.25" style="221" bestFit="1" customWidth="1"/>
    <col min="11317" max="11317" width="13.875" style="221" customWidth="1"/>
    <col min="11318" max="11322" width="9.25" style="221" bestFit="1" customWidth="1"/>
    <col min="11323" max="11323" width="11.25" style="221" customWidth="1"/>
    <col min="11324" max="11324" width="14.875" style="221" customWidth="1"/>
    <col min="11325" max="11325" width="14" style="221" customWidth="1"/>
    <col min="11326" max="11326" width="13" style="221" customWidth="1"/>
    <col min="11327" max="11327" width="13.375" style="221" customWidth="1"/>
    <col min="11328" max="11328" width="10.125" style="221" customWidth="1"/>
    <col min="11329" max="11329" width="12.625" style="221" customWidth="1"/>
    <col min="11330" max="11334" width="9.25" style="221" bestFit="1" customWidth="1"/>
    <col min="11335" max="11335" width="9.875" style="221" customWidth="1"/>
    <col min="11336" max="11336" width="13.125" style="221" customWidth="1"/>
    <col min="11337" max="11337" width="12.375" style="221" customWidth="1"/>
    <col min="11338" max="11338" width="11" style="221" customWidth="1"/>
    <col min="11339" max="11339" width="11.625" style="221" customWidth="1"/>
    <col min="11340" max="11340" width="9.25" style="221" bestFit="1" customWidth="1"/>
    <col min="11341" max="11341" width="9.75" style="221" customWidth="1"/>
    <col min="11342" max="11348" width="9.25" style="221" bestFit="1" customWidth="1"/>
    <col min="11349" max="11349" width="11.625" style="221" customWidth="1"/>
    <col min="11350" max="11350" width="10.125" style="221" customWidth="1"/>
    <col min="11351" max="11351" width="13.25" style="221" customWidth="1"/>
    <col min="11352" max="11352" width="11.25" style="221" customWidth="1"/>
    <col min="11353" max="11353" width="13.625" style="221" customWidth="1"/>
    <col min="11354" max="11354" width="12.625" style="221" customWidth="1"/>
    <col min="11355" max="11355" width="11.125" style="221" customWidth="1"/>
    <col min="11356" max="11356" width="14.625" style="221" customWidth="1"/>
    <col min="11357" max="11357" width="15" style="221" customWidth="1"/>
    <col min="11358" max="11359" width="9.25" style="221" bestFit="1" customWidth="1"/>
    <col min="11360" max="11360" width="11.625" style="221" customWidth="1"/>
    <col min="11361" max="11361" width="11" style="221" customWidth="1"/>
    <col min="11362" max="11362" width="10.375" style="221" customWidth="1"/>
    <col min="11363" max="11363" width="11" style="221" customWidth="1"/>
    <col min="11364" max="11364" width="9.25" style="221" bestFit="1" customWidth="1"/>
    <col min="11365" max="11365" width="11.375" style="221" customWidth="1"/>
    <col min="11366" max="11372" width="9.25" style="221" bestFit="1" customWidth="1"/>
    <col min="11373" max="11373" width="10.875" style="221" customWidth="1"/>
    <col min="11374" max="11374" width="10.75" style="221" customWidth="1"/>
    <col min="11375" max="11375" width="10.875" style="221" customWidth="1"/>
    <col min="11376" max="11376" width="9.625" style="221" bestFit="1" customWidth="1"/>
    <col min="11377" max="11377" width="10.25" style="221" customWidth="1"/>
    <col min="11378" max="11382" width="9.625" style="221" bestFit="1" customWidth="1"/>
    <col min="11383" max="11383" width="9.25" style="221" bestFit="1" customWidth="1"/>
    <col min="11384" max="11384" width="11.875" style="221" customWidth="1"/>
    <col min="11385" max="11385" width="10.625" style="221" customWidth="1"/>
    <col min="11386" max="11386" width="9.625" style="221" bestFit="1" customWidth="1"/>
    <col min="11387" max="11387" width="10.125" style="221" customWidth="1"/>
    <col min="11388" max="11388" width="9.625" style="221" bestFit="1" customWidth="1"/>
    <col min="11389" max="11389" width="11.75" style="221" customWidth="1"/>
    <col min="11390" max="11392" width="9.25" style="221" bestFit="1" customWidth="1"/>
    <col min="11393" max="11395" width="9.625" style="221" bestFit="1" customWidth="1"/>
    <col min="11396" max="11397" width="10.75" style="221" customWidth="1"/>
    <col min="11398" max="11398" width="9.625" style="221" bestFit="1" customWidth="1"/>
    <col min="11399" max="11399" width="10.75" style="221" customWidth="1"/>
    <col min="11400" max="11400" width="9.625" style="221" bestFit="1" customWidth="1"/>
    <col min="11401" max="11401" width="11" style="221" customWidth="1"/>
    <col min="11402" max="11407" width="9.625" style="221" bestFit="1" customWidth="1"/>
    <col min="11408" max="11408" width="10.625" style="221" customWidth="1"/>
    <col min="11409" max="11409" width="11.125" style="221" customWidth="1"/>
    <col min="11410" max="11410" width="9.625" style="221" bestFit="1" customWidth="1"/>
    <col min="11411" max="11411" width="10.625" style="221" customWidth="1"/>
    <col min="11412" max="11412" width="9.625" style="221" bestFit="1" customWidth="1"/>
    <col min="11413" max="11413" width="10.625" style="221" customWidth="1"/>
    <col min="11414" max="11422" width="9.625" style="221" bestFit="1" customWidth="1"/>
    <col min="11423" max="11423" width="11" style="221" customWidth="1"/>
    <col min="11424" max="11424" width="10.875" style="221" customWidth="1"/>
    <col min="11425" max="11427" width="9.25" style="221" bestFit="1" customWidth="1"/>
    <col min="11428" max="11428" width="9.625" style="221" bestFit="1" customWidth="1"/>
    <col min="11429" max="11429" width="9.25" style="221" bestFit="1" customWidth="1"/>
    <col min="11430" max="11432" width="9.625" style="221" bestFit="1" customWidth="1"/>
    <col min="11433" max="11433" width="10.25" style="221" customWidth="1"/>
    <col min="11434" max="11434" width="9.625" style="221" bestFit="1" customWidth="1"/>
    <col min="11435" max="11435" width="10.875" style="221" customWidth="1"/>
    <col min="11436" max="11436" width="9.625" style="221" bestFit="1" customWidth="1"/>
    <col min="11437" max="11438" width="9.25" style="221" bestFit="1" customWidth="1"/>
    <col min="11439" max="11446" width="9.625" style="221" bestFit="1" customWidth="1"/>
    <col min="11447" max="11450" width="11.625" style="221" customWidth="1"/>
    <col min="11451" max="11455" width="9.75" style="221" bestFit="1" customWidth="1"/>
    <col min="11456" max="11456" width="12.125" style="221" customWidth="1"/>
    <col min="11457" max="11457" width="11.75" style="221" customWidth="1"/>
    <col min="11458" max="11458" width="10.875" style="221" bestFit="1" customWidth="1"/>
    <col min="11459" max="11459" width="12.125" style="221" customWidth="1"/>
    <col min="11460" max="11460" width="10.875" style="221" bestFit="1" customWidth="1"/>
    <col min="11461" max="11461" width="10.875" style="221" customWidth="1"/>
    <col min="11462" max="11462" width="10" style="221" customWidth="1"/>
    <col min="11463" max="11464" width="10.875" style="221" customWidth="1"/>
    <col min="11465" max="11465" width="9.625" style="221" bestFit="1" customWidth="1"/>
    <col min="11466" max="11467" width="12.125" style="221" bestFit="1" customWidth="1"/>
    <col min="11468" max="11468" width="9.625" style="221" bestFit="1" customWidth="1"/>
    <col min="11469" max="11469" width="12.875" style="221" customWidth="1"/>
    <col min="11470" max="11470" width="9.75" style="221" bestFit="1" customWidth="1"/>
    <col min="11471" max="11471" width="9.625" style="221" bestFit="1" customWidth="1"/>
    <col min="11472" max="11472" width="12.75" style="221" bestFit="1" customWidth="1"/>
    <col min="11473" max="11473" width="10.875" style="221" bestFit="1" customWidth="1"/>
    <col min="11474" max="11474" width="9.625" style="221" bestFit="1" customWidth="1"/>
    <col min="11475" max="11475" width="10.875" style="221" bestFit="1" customWidth="1"/>
    <col min="11476" max="11476" width="10.625" style="221" customWidth="1"/>
    <col min="11477" max="11477" width="10.875" style="221" bestFit="1" customWidth="1"/>
    <col min="11478" max="11478" width="11.25" style="221" customWidth="1"/>
    <col min="11479" max="11479" width="9.125" style="221"/>
    <col min="11480" max="11480" width="10.75" style="221" customWidth="1"/>
    <col min="11481" max="11481" width="11.125" style="221" customWidth="1"/>
    <col min="11482" max="11482" width="9.625" style="221" bestFit="1" customWidth="1"/>
    <col min="11483" max="11484" width="10.125" style="221" customWidth="1"/>
    <col min="11485" max="11485" width="10.875" style="221" bestFit="1" customWidth="1"/>
    <col min="11486" max="11520" width="9.125" style="221"/>
    <col min="11521" max="11521" width="0.125" style="221" customWidth="1"/>
    <col min="11522" max="11522" width="52.375" style="221" customWidth="1"/>
    <col min="11523" max="11523" width="8.125" style="221" customWidth="1"/>
    <col min="11524" max="11524" width="9.875" style="221" customWidth="1"/>
    <col min="11525" max="11525" width="13.75" style="221" customWidth="1"/>
    <col min="11526" max="11526" width="9.25" style="221" bestFit="1" customWidth="1"/>
    <col min="11527" max="11527" width="9.625" style="221" customWidth="1"/>
    <col min="11528" max="11528" width="9" style="221" customWidth="1"/>
    <col min="11529" max="11530" width="9.25" style="221" bestFit="1" customWidth="1"/>
    <col min="11531" max="11531" width="10.375" style="221" customWidth="1"/>
    <col min="11532" max="11532" width="13.875" style="221" customWidth="1"/>
    <col min="11533" max="11533" width="12.375" style="221" customWidth="1"/>
    <col min="11534" max="11534" width="10.625" style="221" customWidth="1"/>
    <col min="11535" max="11535" width="13.25" style="221" customWidth="1"/>
    <col min="11536" max="11536" width="9.25" style="221" bestFit="1" customWidth="1"/>
    <col min="11537" max="11537" width="13" style="221" customWidth="1"/>
    <col min="11538" max="11538" width="8.75" style="221" customWidth="1"/>
    <col min="11539" max="11542" width="9.25" style="221" bestFit="1" customWidth="1"/>
    <col min="11543" max="11543" width="11.75" style="221" customWidth="1"/>
    <col min="11544" max="11544" width="14.125" style="221" customWidth="1"/>
    <col min="11545" max="11545" width="13.75" style="221" customWidth="1"/>
    <col min="11546" max="11546" width="10.875" style="221" customWidth="1"/>
    <col min="11547" max="11547" width="12.375" style="221" customWidth="1"/>
    <col min="11548" max="11548" width="11.875" style="221" customWidth="1"/>
    <col min="11549" max="11549" width="13.125" style="221" customWidth="1"/>
    <col min="11550" max="11554" width="9.25" style="221" bestFit="1" customWidth="1"/>
    <col min="11555" max="11555" width="11.75" style="221" customWidth="1"/>
    <col min="11556" max="11556" width="14.375" style="221" customWidth="1"/>
    <col min="11557" max="11557" width="13.625" style="221" customWidth="1"/>
    <col min="11558" max="11558" width="11" style="221" customWidth="1"/>
    <col min="11559" max="11559" width="13" style="221" customWidth="1"/>
    <col min="11560" max="11560" width="9.25" style="221" bestFit="1" customWidth="1"/>
    <col min="11561" max="11561" width="12.75" style="221" customWidth="1"/>
    <col min="11562" max="11566" width="9.25" style="221" bestFit="1" customWidth="1"/>
    <col min="11567" max="11567" width="10.75" style="221" customWidth="1"/>
    <col min="11568" max="11568" width="14.25" style="221" customWidth="1"/>
    <col min="11569" max="11569" width="13.75" style="221" customWidth="1"/>
    <col min="11570" max="11570" width="12" style="221" customWidth="1"/>
    <col min="11571" max="11571" width="14.75" style="221" customWidth="1"/>
    <col min="11572" max="11572" width="9.25" style="221" bestFit="1" customWidth="1"/>
    <col min="11573" max="11573" width="13.875" style="221" customWidth="1"/>
    <col min="11574" max="11578" width="9.25" style="221" bestFit="1" customWidth="1"/>
    <col min="11579" max="11579" width="11.25" style="221" customWidth="1"/>
    <col min="11580" max="11580" width="14.875" style="221" customWidth="1"/>
    <col min="11581" max="11581" width="14" style="221" customWidth="1"/>
    <col min="11582" max="11582" width="13" style="221" customWidth="1"/>
    <col min="11583" max="11583" width="13.375" style="221" customWidth="1"/>
    <col min="11584" max="11584" width="10.125" style="221" customWidth="1"/>
    <col min="11585" max="11585" width="12.625" style="221" customWidth="1"/>
    <col min="11586" max="11590" width="9.25" style="221" bestFit="1" customWidth="1"/>
    <col min="11591" max="11591" width="9.875" style="221" customWidth="1"/>
    <col min="11592" max="11592" width="13.125" style="221" customWidth="1"/>
    <col min="11593" max="11593" width="12.375" style="221" customWidth="1"/>
    <col min="11594" max="11594" width="11" style="221" customWidth="1"/>
    <col min="11595" max="11595" width="11.625" style="221" customWidth="1"/>
    <col min="11596" max="11596" width="9.25" style="221" bestFit="1" customWidth="1"/>
    <col min="11597" max="11597" width="9.75" style="221" customWidth="1"/>
    <col min="11598" max="11604" width="9.25" style="221" bestFit="1" customWidth="1"/>
    <col min="11605" max="11605" width="11.625" style="221" customWidth="1"/>
    <col min="11606" max="11606" width="10.125" style="221" customWidth="1"/>
    <col min="11607" max="11607" width="13.25" style="221" customWidth="1"/>
    <col min="11608" max="11608" width="11.25" style="221" customWidth="1"/>
    <col min="11609" max="11609" width="13.625" style="221" customWidth="1"/>
    <col min="11610" max="11610" width="12.625" style="221" customWidth="1"/>
    <col min="11611" max="11611" width="11.125" style="221" customWidth="1"/>
    <col min="11612" max="11612" width="14.625" style="221" customWidth="1"/>
    <col min="11613" max="11613" width="15" style="221" customWidth="1"/>
    <col min="11614" max="11615" width="9.25" style="221" bestFit="1" customWidth="1"/>
    <col min="11616" max="11616" width="11.625" style="221" customWidth="1"/>
    <col min="11617" max="11617" width="11" style="221" customWidth="1"/>
    <col min="11618" max="11618" width="10.375" style="221" customWidth="1"/>
    <col min="11619" max="11619" width="11" style="221" customWidth="1"/>
    <col min="11620" max="11620" width="9.25" style="221" bestFit="1" customWidth="1"/>
    <col min="11621" max="11621" width="11.375" style="221" customWidth="1"/>
    <col min="11622" max="11628" width="9.25" style="221" bestFit="1" customWidth="1"/>
    <col min="11629" max="11629" width="10.875" style="221" customWidth="1"/>
    <col min="11630" max="11630" width="10.75" style="221" customWidth="1"/>
    <col min="11631" max="11631" width="10.875" style="221" customWidth="1"/>
    <col min="11632" max="11632" width="9.625" style="221" bestFit="1" customWidth="1"/>
    <col min="11633" max="11633" width="10.25" style="221" customWidth="1"/>
    <col min="11634" max="11638" width="9.625" style="221" bestFit="1" customWidth="1"/>
    <col min="11639" max="11639" width="9.25" style="221" bestFit="1" customWidth="1"/>
    <col min="11640" max="11640" width="11.875" style="221" customWidth="1"/>
    <col min="11641" max="11641" width="10.625" style="221" customWidth="1"/>
    <col min="11642" max="11642" width="9.625" style="221" bestFit="1" customWidth="1"/>
    <col min="11643" max="11643" width="10.125" style="221" customWidth="1"/>
    <col min="11644" max="11644" width="9.625" style="221" bestFit="1" customWidth="1"/>
    <col min="11645" max="11645" width="11.75" style="221" customWidth="1"/>
    <col min="11646" max="11648" width="9.25" style="221" bestFit="1" customWidth="1"/>
    <col min="11649" max="11651" width="9.625" style="221" bestFit="1" customWidth="1"/>
    <col min="11652" max="11653" width="10.75" style="221" customWidth="1"/>
    <col min="11654" max="11654" width="9.625" style="221" bestFit="1" customWidth="1"/>
    <col min="11655" max="11655" width="10.75" style="221" customWidth="1"/>
    <col min="11656" max="11656" width="9.625" style="221" bestFit="1" customWidth="1"/>
    <col min="11657" max="11657" width="11" style="221" customWidth="1"/>
    <col min="11658" max="11663" width="9.625" style="221" bestFit="1" customWidth="1"/>
    <col min="11664" max="11664" width="10.625" style="221" customWidth="1"/>
    <col min="11665" max="11665" width="11.125" style="221" customWidth="1"/>
    <col min="11666" max="11666" width="9.625" style="221" bestFit="1" customWidth="1"/>
    <col min="11667" max="11667" width="10.625" style="221" customWidth="1"/>
    <col min="11668" max="11668" width="9.625" style="221" bestFit="1" customWidth="1"/>
    <col min="11669" max="11669" width="10.625" style="221" customWidth="1"/>
    <col min="11670" max="11678" width="9.625" style="221" bestFit="1" customWidth="1"/>
    <col min="11679" max="11679" width="11" style="221" customWidth="1"/>
    <col min="11680" max="11680" width="10.875" style="221" customWidth="1"/>
    <col min="11681" max="11683" width="9.25" style="221" bestFit="1" customWidth="1"/>
    <col min="11684" max="11684" width="9.625" style="221" bestFit="1" customWidth="1"/>
    <col min="11685" max="11685" width="9.25" style="221" bestFit="1" customWidth="1"/>
    <col min="11686" max="11688" width="9.625" style="221" bestFit="1" customWidth="1"/>
    <col min="11689" max="11689" width="10.25" style="221" customWidth="1"/>
    <col min="11690" max="11690" width="9.625" style="221" bestFit="1" customWidth="1"/>
    <col min="11691" max="11691" width="10.875" style="221" customWidth="1"/>
    <col min="11692" max="11692" width="9.625" style="221" bestFit="1" customWidth="1"/>
    <col min="11693" max="11694" width="9.25" style="221" bestFit="1" customWidth="1"/>
    <col min="11695" max="11702" width="9.625" style="221" bestFit="1" customWidth="1"/>
    <col min="11703" max="11706" width="11.625" style="221" customWidth="1"/>
    <col min="11707" max="11711" width="9.75" style="221" bestFit="1" customWidth="1"/>
    <col min="11712" max="11712" width="12.125" style="221" customWidth="1"/>
    <col min="11713" max="11713" width="11.75" style="221" customWidth="1"/>
    <col min="11714" max="11714" width="10.875" style="221" bestFit="1" customWidth="1"/>
    <col min="11715" max="11715" width="12.125" style="221" customWidth="1"/>
    <col min="11716" max="11716" width="10.875" style="221" bestFit="1" customWidth="1"/>
    <col min="11717" max="11717" width="10.875" style="221" customWidth="1"/>
    <col min="11718" max="11718" width="10" style="221" customWidth="1"/>
    <col min="11719" max="11720" width="10.875" style="221" customWidth="1"/>
    <col min="11721" max="11721" width="9.625" style="221" bestFit="1" customWidth="1"/>
    <col min="11722" max="11723" width="12.125" style="221" bestFit="1" customWidth="1"/>
    <col min="11724" max="11724" width="9.625" style="221" bestFit="1" customWidth="1"/>
    <col min="11725" max="11725" width="12.875" style="221" customWidth="1"/>
    <col min="11726" max="11726" width="9.75" style="221" bestFit="1" customWidth="1"/>
    <col min="11727" max="11727" width="9.625" style="221" bestFit="1" customWidth="1"/>
    <col min="11728" max="11728" width="12.75" style="221" bestFit="1" customWidth="1"/>
    <col min="11729" max="11729" width="10.875" style="221" bestFit="1" customWidth="1"/>
    <col min="11730" max="11730" width="9.625" style="221" bestFit="1" customWidth="1"/>
    <col min="11731" max="11731" width="10.875" style="221" bestFit="1" customWidth="1"/>
    <col min="11732" max="11732" width="10.625" style="221" customWidth="1"/>
    <col min="11733" max="11733" width="10.875" style="221" bestFit="1" customWidth="1"/>
    <col min="11734" max="11734" width="11.25" style="221" customWidth="1"/>
    <col min="11735" max="11735" width="9.125" style="221"/>
    <col min="11736" max="11736" width="10.75" style="221" customWidth="1"/>
    <col min="11737" max="11737" width="11.125" style="221" customWidth="1"/>
    <col min="11738" max="11738" width="9.625" style="221" bestFit="1" customWidth="1"/>
    <col min="11739" max="11740" width="10.125" style="221" customWidth="1"/>
    <col min="11741" max="11741" width="10.875" style="221" bestFit="1" customWidth="1"/>
    <col min="11742" max="11776" width="9.125" style="221"/>
    <col min="11777" max="11777" width="0.125" style="221" customWidth="1"/>
    <col min="11778" max="11778" width="52.375" style="221" customWidth="1"/>
    <col min="11779" max="11779" width="8.125" style="221" customWidth="1"/>
    <col min="11780" max="11780" width="9.875" style="221" customWidth="1"/>
    <col min="11781" max="11781" width="13.75" style="221" customWidth="1"/>
    <col min="11782" max="11782" width="9.25" style="221" bestFit="1" customWidth="1"/>
    <col min="11783" max="11783" width="9.625" style="221" customWidth="1"/>
    <col min="11784" max="11784" width="9" style="221" customWidth="1"/>
    <col min="11785" max="11786" width="9.25" style="221" bestFit="1" customWidth="1"/>
    <col min="11787" max="11787" width="10.375" style="221" customWidth="1"/>
    <col min="11788" max="11788" width="13.875" style="221" customWidth="1"/>
    <col min="11789" max="11789" width="12.375" style="221" customWidth="1"/>
    <col min="11790" max="11790" width="10.625" style="221" customWidth="1"/>
    <col min="11791" max="11791" width="13.25" style="221" customWidth="1"/>
    <col min="11792" max="11792" width="9.25" style="221" bestFit="1" customWidth="1"/>
    <col min="11793" max="11793" width="13" style="221" customWidth="1"/>
    <col min="11794" max="11794" width="8.75" style="221" customWidth="1"/>
    <col min="11795" max="11798" width="9.25" style="221" bestFit="1" customWidth="1"/>
    <col min="11799" max="11799" width="11.75" style="221" customWidth="1"/>
    <col min="11800" max="11800" width="14.125" style="221" customWidth="1"/>
    <col min="11801" max="11801" width="13.75" style="221" customWidth="1"/>
    <col min="11802" max="11802" width="10.875" style="221" customWidth="1"/>
    <col min="11803" max="11803" width="12.375" style="221" customWidth="1"/>
    <col min="11804" max="11804" width="11.875" style="221" customWidth="1"/>
    <col min="11805" max="11805" width="13.125" style="221" customWidth="1"/>
    <col min="11806" max="11810" width="9.25" style="221" bestFit="1" customWidth="1"/>
    <col min="11811" max="11811" width="11.75" style="221" customWidth="1"/>
    <col min="11812" max="11812" width="14.375" style="221" customWidth="1"/>
    <col min="11813" max="11813" width="13.625" style="221" customWidth="1"/>
    <col min="11814" max="11814" width="11" style="221" customWidth="1"/>
    <col min="11815" max="11815" width="13" style="221" customWidth="1"/>
    <col min="11816" max="11816" width="9.25" style="221" bestFit="1" customWidth="1"/>
    <col min="11817" max="11817" width="12.75" style="221" customWidth="1"/>
    <col min="11818" max="11822" width="9.25" style="221" bestFit="1" customWidth="1"/>
    <col min="11823" max="11823" width="10.75" style="221" customWidth="1"/>
    <col min="11824" max="11824" width="14.25" style="221" customWidth="1"/>
    <col min="11825" max="11825" width="13.75" style="221" customWidth="1"/>
    <col min="11826" max="11826" width="12" style="221" customWidth="1"/>
    <col min="11827" max="11827" width="14.75" style="221" customWidth="1"/>
    <col min="11828" max="11828" width="9.25" style="221" bestFit="1" customWidth="1"/>
    <col min="11829" max="11829" width="13.875" style="221" customWidth="1"/>
    <col min="11830" max="11834" width="9.25" style="221" bestFit="1" customWidth="1"/>
    <col min="11835" max="11835" width="11.25" style="221" customWidth="1"/>
    <col min="11836" max="11836" width="14.875" style="221" customWidth="1"/>
    <col min="11837" max="11837" width="14" style="221" customWidth="1"/>
    <col min="11838" max="11838" width="13" style="221" customWidth="1"/>
    <col min="11839" max="11839" width="13.375" style="221" customWidth="1"/>
    <col min="11840" max="11840" width="10.125" style="221" customWidth="1"/>
    <col min="11841" max="11841" width="12.625" style="221" customWidth="1"/>
    <col min="11842" max="11846" width="9.25" style="221" bestFit="1" customWidth="1"/>
    <col min="11847" max="11847" width="9.875" style="221" customWidth="1"/>
    <col min="11848" max="11848" width="13.125" style="221" customWidth="1"/>
    <col min="11849" max="11849" width="12.375" style="221" customWidth="1"/>
    <col min="11850" max="11850" width="11" style="221" customWidth="1"/>
    <col min="11851" max="11851" width="11.625" style="221" customWidth="1"/>
    <col min="11852" max="11852" width="9.25" style="221" bestFit="1" customWidth="1"/>
    <col min="11853" max="11853" width="9.75" style="221" customWidth="1"/>
    <col min="11854" max="11860" width="9.25" style="221" bestFit="1" customWidth="1"/>
    <col min="11861" max="11861" width="11.625" style="221" customWidth="1"/>
    <col min="11862" max="11862" width="10.125" style="221" customWidth="1"/>
    <col min="11863" max="11863" width="13.25" style="221" customWidth="1"/>
    <col min="11864" max="11864" width="11.25" style="221" customWidth="1"/>
    <col min="11865" max="11865" width="13.625" style="221" customWidth="1"/>
    <col min="11866" max="11866" width="12.625" style="221" customWidth="1"/>
    <col min="11867" max="11867" width="11.125" style="221" customWidth="1"/>
    <col min="11868" max="11868" width="14.625" style="221" customWidth="1"/>
    <col min="11869" max="11869" width="15" style="221" customWidth="1"/>
    <col min="11870" max="11871" width="9.25" style="221" bestFit="1" customWidth="1"/>
    <col min="11872" max="11872" width="11.625" style="221" customWidth="1"/>
    <col min="11873" max="11873" width="11" style="221" customWidth="1"/>
    <col min="11874" max="11874" width="10.375" style="221" customWidth="1"/>
    <col min="11875" max="11875" width="11" style="221" customWidth="1"/>
    <col min="11876" max="11876" width="9.25" style="221" bestFit="1" customWidth="1"/>
    <col min="11877" max="11877" width="11.375" style="221" customWidth="1"/>
    <col min="11878" max="11884" width="9.25" style="221" bestFit="1" customWidth="1"/>
    <col min="11885" max="11885" width="10.875" style="221" customWidth="1"/>
    <col min="11886" max="11886" width="10.75" style="221" customWidth="1"/>
    <col min="11887" max="11887" width="10.875" style="221" customWidth="1"/>
    <col min="11888" max="11888" width="9.625" style="221" bestFit="1" customWidth="1"/>
    <col min="11889" max="11889" width="10.25" style="221" customWidth="1"/>
    <col min="11890" max="11894" width="9.625" style="221" bestFit="1" customWidth="1"/>
    <col min="11895" max="11895" width="9.25" style="221" bestFit="1" customWidth="1"/>
    <col min="11896" max="11896" width="11.875" style="221" customWidth="1"/>
    <col min="11897" max="11897" width="10.625" style="221" customWidth="1"/>
    <col min="11898" max="11898" width="9.625" style="221" bestFit="1" customWidth="1"/>
    <col min="11899" max="11899" width="10.125" style="221" customWidth="1"/>
    <col min="11900" max="11900" width="9.625" style="221" bestFit="1" customWidth="1"/>
    <col min="11901" max="11901" width="11.75" style="221" customWidth="1"/>
    <col min="11902" max="11904" width="9.25" style="221" bestFit="1" customWidth="1"/>
    <col min="11905" max="11907" width="9.625" style="221" bestFit="1" customWidth="1"/>
    <col min="11908" max="11909" width="10.75" style="221" customWidth="1"/>
    <col min="11910" max="11910" width="9.625" style="221" bestFit="1" customWidth="1"/>
    <col min="11911" max="11911" width="10.75" style="221" customWidth="1"/>
    <col min="11912" max="11912" width="9.625" style="221" bestFit="1" customWidth="1"/>
    <col min="11913" max="11913" width="11" style="221" customWidth="1"/>
    <col min="11914" max="11919" width="9.625" style="221" bestFit="1" customWidth="1"/>
    <col min="11920" max="11920" width="10.625" style="221" customWidth="1"/>
    <col min="11921" max="11921" width="11.125" style="221" customWidth="1"/>
    <col min="11922" max="11922" width="9.625" style="221" bestFit="1" customWidth="1"/>
    <col min="11923" max="11923" width="10.625" style="221" customWidth="1"/>
    <col min="11924" max="11924" width="9.625" style="221" bestFit="1" customWidth="1"/>
    <col min="11925" max="11925" width="10.625" style="221" customWidth="1"/>
    <col min="11926" max="11934" width="9.625" style="221" bestFit="1" customWidth="1"/>
    <col min="11935" max="11935" width="11" style="221" customWidth="1"/>
    <col min="11936" max="11936" width="10.875" style="221" customWidth="1"/>
    <col min="11937" max="11939" width="9.25" style="221" bestFit="1" customWidth="1"/>
    <col min="11940" max="11940" width="9.625" style="221" bestFit="1" customWidth="1"/>
    <col min="11941" max="11941" width="9.25" style="221" bestFit="1" customWidth="1"/>
    <col min="11942" max="11944" width="9.625" style="221" bestFit="1" customWidth="1"/>
    <col min="11945" max="11945" width="10.25" style="221" customWidth="1"/>
    <col min="11946" max="11946" width="9.625" style="221" bestFit="1" customWidth="1"/>
    <col min="11947" max="11947" width="10.875" style="221" customWidth="1"/>
    <col min="11948" max="11948" width="9.625" style="221" bestFit="1" customWidth="1"/>
    <col min="11949" max="11950" width="9.25" style="221" bestFit="1" customWidth="1"/>
    <col min="11951" max="11958" width="9.625" style="221" bestFit="1" customWidth="1"/>
    <col min="11959" max="11962" width="11.625" style="221" customWidth="1"/>
    <col min="11963" max="11967" width="9.75" style="221" bestFit="1" customWidth="1"/>
    <col min="11968" max="11968" width="12.125" style="221" customWidth="1"/>
    <col min="11969" max="11969" width="11.75" style="221" customWidth="1"/>
    <col min="11970" max="11970" width="10.875" style="221" bestFit="1" customWidth="1"/>
    <col min="11971" max="11971" width="12.125" style="221" customWidth="1"/>
    <col min="11972" max="11972" width="10.875" style="221" bestFit="1" customWidth="1"/>
    <col min="11973" max="11973" width="10.875" style="221" customWidth="1"/>
    <col min="11974" max="11974" width="10" style="221" customWidth="1"/>
    <col min="11975" max="11976" width="10.875" style="221" customWidth="1"/>
    <col min="11977" max="11977" width="9.625" style="221" bestFit="1" customWidth="1"/>
    <col min="11978" max="11979" width="12.125" style="221" bestFit="1" customWidth="1"/>
    <col min="11980" max="11980" width="9.625" style="221" bestFit="1" customWidth="1"/>
    <col min="11981" max="11981" width="12.875" style="221" customWidth="1"/>
    <col min="11982" max="11982" width="9.75" style="221" bestFit="1" customWidth="1"/>
    <col min="11983" max="11983" width="9.625" style="221" bestFit="1" customWidth="1"/>
    <col min="11984" max="11984" width="12.75" style="221" bestFit="1" customWidth="1"/>
    <col min="11985" max="11985" width="10.875" style="221" bestFit="1" customWidth="1"/>
    <col min="11986" max="11986" width="9.625" style="221" bestFit="1" customWidth="1"/>
    <col min="11987" max="11987" width="10.875" style="221" bestFit="1" customWidth="1"/>
    <col min="11988" max="11988" width="10.625" style="221" customWidth="1"/>
    <col min="11989" max="11989" width="10.875" style="221" bestFit="1" customWidth="1"/>
    <col min="11990" max="11990" width="11.25" style="221" customWidth="1"/>
    <col min="11991" max="11991" width="9.125" style="221"/>
    <col min="11992" max="11992" width="10.75" style="221" customWidth="1"/>
    <col min="11993" max="11993" width="11.125" style="221" customWidth="1"/>
    <col min="11994" max="11994" width="9.625" style="221" bestFit="1" customWidth="1"/>
    <col min="11995" max="11996" width="10.125" style="221" customWidth="1"/>
    <col min="11997" max="11997" width="10.875" style="221" bestFit="1" customWidth="1"/>
    <col min="11998" max="12032" width="9.125" style="221"/>
    <col min="12033" max="12033" width="0.125" style="221" customWidth="1"/>
    <col min="12034" max="12034" width="52.375" style="221" customWidth="1"/>
    <col min="12035" max="12035" width="8.125" style="221" customWidth="1"/>
    <col min="12036" max="12036" width="9.875" style="221" customWidth="1"/>
    <col min="12037" max="12037" width="13.75" style="221" customWidth="1"/>
    <col min="12038" max="12038" width="9.25" style="221" bestFit="1" customWidth="1"/>
    <col min="12039" max="12039" width="9.625" style="221" customWidth="1"/>
    <col min="12040" max="12040" width="9" style="221" customWidth="1"/>
    <col min="12041" max="12042" width="9.25" style="221" bestFit="1" customWidth="1"/>
    <col min="12043" max="12043" width="10.375" style="221" customWidth="1"/>
    <col min="12044" max="12044" width="13.875" style="221" customWidth="1"/>
    <col min="12045" max="12045" width="12.375" style="221" customWidth="1"/>
    <col min="12046" max="12046" width="10.625" style="221" customWidth="1"/>
    <col min="12047" max="12047" width="13.25" style="221" customWidth="1"/>
    <col min="12048" max="12048" width="9.25" style="221" bestFit="1" customWidth="1"/>
    <col min="12049" max="12049" width="13" style="221" customWidth="1"/>
    <col min="12050" max="12050" width="8.75" style="221" customWidth="1"/>
    <col min="12051" max="12054" width="9.25" style="221" bestFit="1" customWidth="1"/>
    <col min="12055" max="12055" width="11.75" style="221" customWidth="1"/>
    <col min="12056" max="12056" width="14.125" style="221" customWidth="1"/>
    <col min="12057" max="12057" width="13.75" style="221" customWidth="1"/>
    <col min="12058" max="12058" width="10.875" style="221" customWidth="1"/>
    <col min="12059" max="12059" width="12.375" style="221" customWidth="1"/>
    <col min="12060" max="12060" width="11.875" style="221" customWidth="1"/>
    <col min="12061" max="12061" width="13.125" style="221" customWidth="1"/>
    <col min="12062" max="12066" width="9.25" style="221" bestFit="1" customWidth="1"/>
    <col min="12067" max="12067" width="11.75" style="221" customWidth="1"/>
    <col min="12068" max="12068" width="14.375" style="221" customWidth="1"/>
    <col min="12069" max="12069" width="13.625" style="221" customWidth="1"/>
    <col min="12070" max="12070" width="11" style="221" customWidth="1"/>
    <col min="12071" max="12071" width="13" style="221" customWidth="1"/>
    <col min="12072" max="12072" width="9.25" style="221" bestFit="1" customWidth="1"/>
    <col min="12073" max="12073" width="12.75" style="221" customWidth="1"/>
    <col min="12074" max="12078" width="9.25" style="221" bestFit="1" customWidth="1"/>
    <col min="12079" max="12079" width="10.75" style="221" customWidth="1"/>
    <col min="12080" max="12080" width="14.25" style="221" customWidth="1"/>
    <col min="12081" max="12081" width="13.75" style="221" customWidth="1"/>
    <col min="12082" max="12082" width="12" style="221" customWidth="1"/>
    <col min="12083" max="12083" width="14.75" style="221" customWidth="1"/>
    <col min="12084" max="12084" width="9.25" style="221" bestFit="1" customWidth="1"/>
    <col min="12085" max="12085" width="13.875" style="221" customWidth="1"/>
    <col min="12086" max="12090" width="9.25" style="221" bestFit="1" customWidth="1"/>
    <col min="12091" max="12091" width="11.25" style="221" customWidth="1"/>
    <col min="12092" max="12092" width="14.875" style="221" customWidth="1"/>
    <col min="12093" max="12093" width="14" style="221" customWidth="1"/>
    <col min="12094" max="12094" width="13" style="221" customWidth="1"/>
    <col min="12095" max="12095" width="13.375" style="221" customWidth="1"/>
    <col min="12096" max="12096" width="10.125" style="221" customWidth="1"/>
    <col min="12097" max="12097" width="12.625" style="221" customWidth="1"/>
    <col min="12098" max="12102" width="9.25" style="221" bestFit="1" customWidth="1"/>
    <col min="12103" max="12103" width="9.875" style="221" customWidth="1"/>
    <col min="12104" max="12104" width="13.125" style="221" customWidth="1"/>
    <col min="12105" max="12105" width="12.375" style="221" customWidth="1"/>
    <col min="12106" max="12106" width="11" style="221" customWidth="1"/>
    <col min="12107" max="12107" width="11.625" style="221" customWidth="1"/>
    <col min="12108" max="12108" width="9.25" style="221" bestFit="1" customWidth="1"/>
    <col min="12109" max="12109" width="9.75" style="221" customWidth="1"/>
    <col min="12110" max="12116" width="9.25" style="221" bestFit="1" customWidth="1"/>
    <col min="12117" max="12117" width="11.625" style="221" customWidth="1"/>
    <col min="12118" max="12118" width="10.125" style="221" customWidth="1"/>
    <col min="12119" max="12119" width="13.25" style="221" customWidth="1"/>
    <col min="12120" max="12120" width="11.25" style="221" customWidth="1"/>
    <col min="12121" max="12121" width="13.625" style="221" customWidth="1"/>
    <col min="12122" max="12122" width="12.625" style="221" customWidth="1"/>
    <col min="12123" max="12123" width="11.125" style="221" customWidth="1"/>
    <col min="12124" max="12124" width="14.625" style="221" customWidth="1"/>
    <col min="12125" max="12125" width="15" style="221" customWidth="1"/>
    <col min="12126" max="12127" width="9.25" style="221" bestFit="1" customWidth="1"/>
    <col min="12128" max="12128" width="11.625" style="221" customWidth="1"/>
    <col min="12129" max="12129" width="11" style="221" customWidth="1"/>
    <col min="12130" max="12130" width="10.375" style="221" customWidth="1"/>
    <col min="12131" max="12131" width="11" style="221" customWidth="1"/>
    <col min="12132" max="12132" width="9.25" style="221" bestFit="1" customWidth="1"/>
    <col min="12133" max="12133" width="11.375" style="221" customWidth="1"/>
    <col min="12134" max="12140" width="9.25" style="221" bestFit="1" customWidth="1"/>
    <col min="12141" max="12141" width="10.875" style="221" customWidth="1"/>
    <col min="12142" max="12142" width="10.75" style="221" customWidth="1"/>
    <col min="12143" max="12143" width="10.875" style="221" customWidth="1"/>
    <col min="12144" max="12144" width="9.625" style="221" bestFit="1" customWidth="1"/>
    <col min="12145" max="12145" width="10.25" style="221" customWidth="1"/>
    <col min="12146" max="12150" width="9.625" style="221" bestFit="1" customWidth="1"/>
    <col min="12151" max="12151" width="9.25" style="221" bestFit="1" customWidth="1"/>
    <col min="12152" max="12152" width="11.875" style="221" customWidth="1"/>
    <col min="12153" max="12153" width="10.625" style="221" customWidth="1"/>
    <col min="12154" max="12154" width="9.625" style="221" bestFit="1" customWidth="1"/>
    <col min="12155" max="12155" width="10.125" style="221" customWidth="1"/>
    <col min="12156" max="12156" width="9.625" style="221" bestFit="1" customWidth="1"/>
    <col min="12157" max="12157" width="11.75" style="221" customWidth="1"/>
    <col min="12158" max="12160" width="9.25" style="221" bestFit="1" customWidth="1"/>
    <col min="12161" max="12163" width="9.625" style="221" bestFit="1" customWidth="1"/>
    <col min="12164" max="12165" width="10.75" style="221" customWidth="1"/>
    <col min="12166" max="12166" width="9.625" style="221" bestFit="1" customWidth="1"/>
    <col min="12167" max="12167" width="10.75" style="221" customWidth="1"/>
    <col min="12168" max="12168" width="9.625" style="221" bestFit="1" customWidth="1"/>
    <col min="12169" max="12169" width="11" style="221" customWidth="1"/>
    <col min="12170" max="12175" width="9.625" style="221" bestFit="1" customWidth="1"/>
    <col min="12176" max="12176" width="10.625" style="221" customWidth="1"/>
    <col min="12177" max="12177" width="11.125" style="221" customWidth="1"/>
    <col min="12178" max="12178" width="9.625" style="221" bestFit="1" customWidth="1"/>
    <col min="12179" max="12179" width="10.625" style="221" customWidth="1"/>
    <col min="12180" max="12180" width="9.625" style="221" bestFit="1" customWidth="1"/>
    <col min="12181" max="12181" width="10.625" style="221" customWidth="1"/>
    <col min="12182" max="12190" width="9.625" style="221" bestFit="1" customWidth="1"/>
    <col min="12191" max="12191" width="11" style="221" customWidth="1"/>
    <col min="12192" max="12192" width="10.875" style="221" customWidth="1"/>
    <col min="12193" max="12195" width="9.25" style="221" bestFit="1" customWidth="1"/>
    <col min="12196" max="12196" width="9.625" style="221" bestFit="1" customWidth="1"/>
    <col min="12197" max="12197" width="9.25" style="221" bestFit="1" customWidth="1"/>
    <col min="12198" max="12200" width="9.625" style="221" bestFit="1" customWidth="1"/>
    <col min="12201" max="12201" width="10.25" style="221" customWidth="1"/>
    <col min="12202" max="12202" width="9.625" style="221" bestFit="1" customWidth="1"/>
    <col min="12203" max="12203" width="10.875" style="221" customWidth="1"/>
    <col min="12204" max="12204" width="9.625" style="221" bestFit="1" customWidth="1"/>
    <col min="12205" max="12206" width="9.25" style="221" bestFit="1" customWidth="1"/>
    <col min="12207" max="12214" width="9.625" style="221" bestFit="1" customWidth="1"/>
    <col min="12215" max="12218" width="11.625" style="221" customWidth="1"/>
    <col min="12219" max="12223" width="9.75" style="221" bestFit="1" customWidth="1"/>
    <col min="12224" max="12224" width="12.125" style="221" customWidth="1"/>
    <col min="12225" max="12225" width="11.75" style="221" customWidth="1"/>
    <col min="12226" max="12226" width="10.875" style="221" bestFit="1" customWidth="1"/>
    <col min="12227" max="12227" width="12.125" style="221" customWidth="1"/>
    <col min="12228" max="12228" width="10.875" style="221" bestFit="1" customWidth="1"/>
    <col min="12229" max="12229" width="10.875" style="221" customWidth="1"/>
    <col min="12230" max="12230" width="10" style="221" customWidth="1"/>
    <col min="12231" max="12232" width="10.875" style="221" customWidth="1"/>
    <col min="12233" max="12233" width="9.625" style="221" bestFit="1" customWidth="1"/>
    <col min="12234" max="12235" width="12.125" style="221" bestFit="1" customWidth="1"/>
    <col min="12236" max="12236" width="9.625" style="221" bestFit="1" customWidth="1"/>
    <col min="12237" max="12237" width="12.875" style="221" customWidth="1"/>
    <col min="12238" max="12238" width="9.75" style="221" bestFit="1" customWidth="1"/>
    <col min="12239" max="12239" width="9.625" style="221" bestFit="1" customWidth="1"/>
    <col min="12240" max="12240" width="12.75" style="221" bestFit="1" customWidth="1"/>
    <col min="12241" max="12241" width="10.875" style="221" bestFit="1" customWidth="1"/>
    <col min="12242" max="12242" width="9.625" style="221" bestFit="1" customWidth="1"/>
    <col min="12243" max="12243" width="10.875" style="221" bestFit="1" customWidth="1"/>
    <col min="12244" max="12244" width="10.625" style="221" customWidth="1"/>
    <col min="12245" max="12245" width="10.875" style="221" bestFit="1" customWidth="1"/>
    <col min="12246" max="12246" width="11.25" style="221" customWidth="1"/>
    <col min="12247" max="12247" width="9.125" style="221"/>
    <col min="12248" max="12248" width="10.75" style="221" customWidth="1"/>
    <col min="12249" max="12249" width="11.125" style="221" customWidth="1"/>
    <col min="12250" max="12250" width="9.625" style="221" bestFit="1" customWidth="1"/>
    <col min="12251" max="12252" width="10.125" style="221" customWidth="1"/>
    <col min="12253" max="12253" width="10.875" style="221" bestFit="1" customWidth="1"/>
    <col min="12254" max="12288" width="9.125" style="221"/>
    <col min="12289" max="12289" width="0.125" style="221" customWidth="1"/>
    <col min="12290" max="12290" width="52.375" style="221" customWidth="1"/>
    <col min="12291" max="12291" width="8.125" style="221" customWidth="1"/>
    <col min="12292" max="12292" width="9.875" style="221" customWidth="1"/>
    <col min="12293" max="12293" width="13.75" style="221" customWidth="1"/>
    <col min="12294" max="12294" width="9.25" style="221" bestFit="1" customWidth="1"/>
    <col min="12295" max="12295" width="9.625" style="221" customWidth="1"/>
    <col min="12296" max="12296" width="9" style="221" customWidth="1"/>
    <col min="12297" max="12298" width="9.25" style="221" bestFit="1" customWidth="1"/>
    <col min="12299" max="12299" width="10.375" style="221" customWidth="1"/>
    <col min="12300" max="12300" width="13.875" style="221" customWidth="1"/>
    <col min="12301" max="12301" width="12.375" style="221" customWidth="1"/>
    <col min="12302" max="12302" width="10.625" style="221" customWidth="1"/>
    <col min="12303" max="12303" width="13.25" style="221" customWidth="1"/>
    <col min="12304" max="12304" width="9.25" style="221" bestFit="1" customWidth="1"/>
    <col min="12305" max="12305" width="13" style="221" customWidth="1"/>
    <col min="12306" max="12306" width="8.75" style="221" customWidth="1"/>
    <col min="12307" max="12310" width="9.25" style="221" bestFit="1" customWidth="1"/>
    <col min="12311" max="12311" width="11.75" style="221" customWidth="1"/>
    <col min="12312" max="12312" width="14.125" style="221" customWidth="1"/>
    <col min="12313" max="12313" width="13.75" style="221" customWidth="1"/>
    <col min="12314" max="12314" width="10.875" style="221" customWidth="1"/>
    <col min="12315" max="12315" width="12.375" style="221" customWidth="1"/>
    <col min="12316" max="12316" width="11.875" style="221" customWidth="1"/>
    <col min="12317" max="12317" width="13.125" style="221" customWidth="1"/>
    <col min="12318" max="12322" width="9.25" style="221" bestFit="1" customWidth="1"/>
    <col min="12323" max="12323" width="11.75" style="221" customWidth="1"/>
    <col min="12324" max="12324" width="14.375" style="221" customWidth="1"/>
    <col min="12325" max="12325" width="13.625" style="221" customWidth="1"/>
    <col min="12326" max="12326" width="11" style="221" customWidth="1"/>
    <col min="12327" max="12327" width="13" style="221" customWidth="1"/>
    <col min="12328" max="12328" width="9.25" style="221" bestFit="1" customWidth="1"/>
    <col min="12329" max="12329" width="12.75" style="221" customWidth="1"/>
    <col min="12330" max="12334" width="9.25" style="221" bestFit="1" customWidth="1"/>
    <col min="12335" max="12335" width="10.75" style="221" customWidth="1"/>
    <col min="12336" max="12336" width="14.25" style="221" customWidth="1"/>
    <col min="12337" max="12337" width="13.75" style="221" customWidth="1"/>
    <col min="12338" max="12338" width="12" style="221" customWidth="1"/>
    <col min="12339" max="12339" width="14.75" style="221" customWidth="1"/>
    <col min="12340" max="12340" width="9.25" style="221" bestFit="1" customWidth="1"/>
    <col min="12341" max="12341" width="13.875" style="221" customWidth="1"/>
    <col min="12342" max="12346" width="9.25" style="221" bestFit="1" customWidth="1"/>
    <col min="12347" max="12347" width="11.25" style="221" customWidth="1"/>
    <col min="12348" max="12348" width="14.875" style="221" customWidth="1"/>
    <col min="12349" max="12349" width="14" style="221" customWidth="1"/>
    <col min="12350" max="12350" width="13" style="221" customWidth="1"/>
    <col min="12351" max="12351" width="13.375" style="221" customWidth="1"/>
    <col min="12352" max="12352" width="10.125" style="221" customWidth="1"/>
    <col min="12353" max="12353" width="12.625" style="221" customWidth="1"/>
    <col min="12354" max="12358" width="9.25" style="221" bestFit="1" customWidth="1"/>
    <col min="12359" max="12359" width="9.875" style="221" customWidth="1"/>
    <col min="12360" max="12360" width="13.125" style="221" customWidth="1"/>
    <col min="12361" max="12361" width="12.375" style="221" customWidth="1"/>
    <col min="12362" max="12362" width="11" style="221" customWidth="1"/>
    <col min="12363" max="12363" width="11.625" style="221" customWidth="1"/>
    <col min="12364" max="12364" width="9.25" style="221" bestFit="1" customWidth="1"/>
    <col min="12365" max="12365" width="9.75" style="221" customWidth="1"/>
    <col min="12366" max="12372" width="9.25" style="221" bestFit="1" customWidth="1"/>
    <col min="12373" max="12373" width="11.625" style="221" customWidth="1"/>
    <col min="12374" max="12374" width="10.125" style="221" customWidth="1"/>
    <col min="12375" max="12375" width="13.25" style="221" customWidth="1"/>
    <col min="12376" max="12376" width="11.25" style="221" customWidth="1"/>
    <col min="12377" max="12377" width="13.625" style="221" customWidth="1"/>
    <col min="12378" max="12378" width="12.625" style="221" customWidth="1"/>
    <col min="12379" max="12379" width="11.125" style="221" customWidth="1"/>
    <col min="12380" max="12380" width="14.625" style="221" customWidth="1"/>
    <col min="12381" max="12381" width="15" style="221" customWidth="1"/>
    <col min="12382" max="12383" width="9.25" style="221" bestFit="1" customWidth="1"/>
    <col min="12384" max="12384" width="11.625" style="221" customWidth="1"/>
    <col min="12385" max="12385" width="11" style="221" customWidth="1"/>
    <col min="12386" max="12386" width="10.375" style="221" customWidth="1"/>
    <col min="12387" max="12387" width="11" style="221" customWidth="1"/>
    <col min="12388" max="12388" width="9.25" style="221" bestFit="1" customWidth="1"/>
    <col min="12389" max="12389" width="11.375" style="221" customWidth="1"/>
    <col min="12390" max="12396" width="9.25" style="221" bestFit="1" customWidth="1"/>
    <col min="12397" max="12397" width="10.875" style="221" customWidth="1"/>
    <col min="12398" max="12398" width="10.75" style="221" customWidth="1"/>
    <col min="12399" max="12399" width="10.875" style="221" customWidth="1"/>
    <col min="12400" max="12400" width="9.625" style="221" bestFit="1" customWidth="1"/>
    <col min="12401" max="12401" width="10.25" style="221" customWidth="1"/>
    <col min="12402" max="12406" width="9.625" style="221" bestFit="1" customWidth="1"/>
    <col min="12407" max="12407" width="9.25" style="221" bestFit="1" customWidth="1"/>
    <col min="12408" max="12408" width="11.875" style="221" customWidth="1"/>
    <col min="12409" max="12409" width="10.625" style="221" customWidth="1"/>
    <col min="12410" max="12410" width="9.625" style="221" bestFit="1" customWidth="1"/>
    <col min="12411" max="12411" width="10.125" style="221" customWidth="1"/>
    <col min="12412" max="12412" width="9.625" style="221" bestFit="1" customWidth="1"/>
    <col min="12413" max="12413" width="11.75" style="221" customWidth="1"/>
    <col min="12414" max="12416" width="9.25" style="221" bestFit="1" customWidth="1"/>
    <col min="12417" max="12419" width="9.625" style="221" bestFit="1" customWidth="1"/>
    <col min="12420" max="12421" width="10.75" style="221" customWidth="1"/>
    <col min="12422" max="12422" width="9.625" style="221" bestFit="1" customWidth="1"/>
    <col min="12423" max="12423" width="10.75" style="221" customWidth="1"/>
    <col min="12424" max="12424" width="9.625" style="221" bestFit="1" customWidth="1"/>
    <col min="12425" max="12425" width="11" style="221" customWidth="1"/>
    <col min="12426" max="12431" width="9.625" style="221" bestFit="1" customWidth="1"/>
    <col min="12432" max="12432" width="10.625" style="221" customWidth="1"/>
    <col min="12433" max="12433" width="11.125" style="221" customWidth="1"/>
    <col min="12434" max="12434" width="9.625" style="221" bestFit="1" customWidth="1"/>
    <col min="12435" max="12435" width="10.625" style="221" customWidth="1"/>
    <col min="12436" max="12436" width="9.625" style="221" bestFit="1" customWidth="1"/>
    <col min="12437" max="12437" width="10.625" style="221" customWidth="1"/>
    <col min="12438" max="12446" width="9.625" style="221" bestFit="1" customWidth="1"/>
    <col min="12447" max="12447" width="11" style="221" customWidth="1"/>
    <col min="12448" max="12448" width="10.875" style="221" customWidth="1"/>
    <col min="12449" max="12451" width="9.25" style="221" bestFit="1" customWidth="1"/>
    <col min="12452" max="12452" width="9.625" style="221" bestFit="1" customWidth="1"/>
    <col min="12453" max="12453" width="9.25" style="221" bestFit="1" customWidth="1"/>
    <col min="12454" max="12456" width="9.625" style="221" bestFit="1" customWidth="1"/>
    <col min="12457" max="12457" width="10.25" style="221" customWidth="1"/>
    <col min="12458" max="12458" width="9.625" style="221" bestFit="1" customWidth="1"/>
    <col min="12459" max="12459" width="10.875" style="221" customWidth="1"/>
    <col min="12460" max="12460" width="9.625" style="221" bestFit="1" customWidth="1"/>
    <col min="12461" max="12462" width="9.25" style="221" bestFit="1" customWidth="1"/>
    <col min="12463" max="12470" width="9.625" style="221" bestFit="1" customWidth="1"/>
    <col min="12471" max="12474" width="11.625" style="221" customWidth="1"/>
    <col min="12475" max="12479" width="9.75" style="221" bestFit="1" customWidth="1"/>
    <col min="12480" max="12480" width="12.125" style="221" customWidth="1"/>
    <col min="12481" max="12481" width="11.75" style="221" customWidth="1"/>
    <col min="12482" max="12482" width="10.875" style="221" bestFit="1" customWidth="1"/>
    <col min="12483" max="12483" width="12.125" style="221" customWidth="1"/>
    <col min="12484" max="12484" width="10.875" style="221" bestFit="1" customWidth="1"/>
    <col min="12485" max="12485" width="10.875" style="221" customWidth="1"/>
    <col min="12486" max="12486" width="10" style="221" customWidth="1"/>
    <col min="12487" max="12488" width="10.875" style="221" customWidth="1"/>
    <col min="12489" max="12489" width="9.625" style="221" bestFit="1" customWidth="1"/>
    <col min="12490" max="12491" width="12.125" style="221" bestFit="1" customWidth="1"/>
    <col min="12492" max="12492" width="9.625" style="221" bestFit="1" customWidth="1"/>
    <col min="12493" max="12493" width="12.875" style="221" customWidth="1"/>
    <col min="12494" max="12494" width="9.75" style="221" bestFit="1" customWidth="1"/>
    <col min="12495" max="12495" width="9.625" style="221" bestFit="1" customWidth="1"/>
    <col min="12496" max="12496" width="12.75" style="221" bestFit="1" customWidth="1"/>
    <col min="12497" max="12497" width="10.875" style="221" bestFit="1" customWidth="1"/>
    <col min="12498" max="12498" width="9.625" style="221" bestFit="1" customWidth="1"/>
    <col min="12499" max="12499" width="10.875" style="221" bestFit="1" customWidth="1"/>
    <col min="12500" max="12500" width="10.625" style="221" customWidth="1"/>
    <col min="12501" max="12501" width="10.875" style="221" bestFit="1" customWidth="1"/>
    <col min="12502" max="12502" width="11.25" style="221" customWidth="1"/>
    <col min="12503" max="12503" width="9.125" style="221"/>
    <col min="12504" max="12504" width="10.75" style="221" customWidth="1"/>
    <col min="12505" max="12505" width="11.125" style="221" customWidth="1"/>
    <col min="12506" max="12506" width="9.625" style="221" bestFit="1" customWidth="1"/>
    <col min="12507" max="12508" width="10.125" style="221" customWidth="1"/>
    <col min="12509" max="12509" width="10.875" style="221" bestFit="1" customWidth="1"/>
    <col min="12510" max="12544" width="9.125" style="221"/>
    <col min="12545" max="12545" width="0.125" style="221" customWidth="1"/>
    <col min="12546" max="12546" width="52.375" style="221" customWidth="1"/>
    <col min="12547" max="12547" width="8.125" style="221" customWidth="1"/>
    <col min="12548" max="12548" width="9.875" style="221" customWidth="1"/>
    <col min="12549" max="12549" width="13.75" style="221" customWidth="1"/>
    <col min="12550" max="12550" width="9.25" style="221" bestFit="1" customWidth="1"/>
    <col min="12551" max="12551" width="9.625" style="221" customWidth="1"/>
    <col min="12552" max="12552" width="9" style="221" customWidth="1"/>
    <col min="12553" max="12554" width="9.25" style="221" bestFit="1" customWidth="1"/>
    <col min="12555" max="12555" width="10.375" style="221" customWidth="1"/>
    <col min="12556" max="12556" width="13.875" style="221" customWidth="1"/>
    <col min="12557" max="12557" width="12.375" style="221" customWidth="1"/>
    <col min="12558" max="12558" width="10.625" style="221" customWidth="1"/>
    <col min="12559" max="12559" width="13.25" style="221" customWidth="1"/>
    <col min="12560" max="12560" width="9.25" style="221" bestFit="1" customWidth="1"/>
    <col min="12561" max="12561" width="13" style="221" customWidth="1"/>
    <col min="12562" max="12562" width="8.75" style="221" customWidth="1"/>
    <col min="12563" max="12566" width="9.25" style="221" bestFit="1" customWidth="1"/>
    <col min="12567" max="12567" width="11.75" style="221" customWidth="1"/>
    <col min="12568" max="12568" width="14.125" style="221" customWidth="1"/>
    <col min="12569" max="12569" width="13.75" style="221" customWidth="1"/>
    <col min="12570" max="12570" width="10.875" style="221" customWidth="1"/>
    <col min="12571" max="12571" width="12.375" style="221" customWidth="1"/>
    <col min="12572" max="12572" width="11.875" style="221" customWidth="1"/>
    <col min="12573" max="12573" width="13.125" style="221" customWidth="1"/>
    <col min="12574" max="12578" width="9.25" style="221" bestFit="1" customWidth="1"/>
    <col min="12579" max="12579" width="11.75" style="221" customWidth="1"/>
    <col min="12580" max="12580" width="14.375" style="221" customWidth="1"/>
    <col min="12581" max="12581" width="13.625" style="221" customWidth="1"/>
    <col min="12582" max="12582" width="11" style="221" customWidth="1"/>
    <col min="12583" max="12583" width="13" style="221" customWidth="1"/>
    <col min="12584" max="12584" width="9.25" style="221" bestFit="1" customWidth="1"/>
    <col min="12585" max="12585" width="12.75" style="221" customWidth="1"/>
    <col min="12586" max="12590" width="9.25" style="221" bestFit="1" customWidth="1"/>
    <col min="12591" max="12591" width="10.75" style="221" customWidth="1"/>
    <col min="12592" max="12592" width="14.25" style="221" customWidth="1"/>
    <col min="12593" max="12593" width="13.75" style="221" customWidth="1"/>
    <col min="12594" max="12594" width="12" style="221" customWidth="1"/>
    <col min="12595" max="12595" width="14.75" style="221" customWidth="1"/>
    <col min="12596" max="12596" width="9.25" style="221" bestFit="1" customWidth="1"/>
    <col min="12597" max="12597" width="13.875" style="221" customWidth="1"/>
    <col min="12598" max="12602" width="9.25" style="221" bestFit="1" customWidth="1"/>
    <col min="12603" max="12603" width="11.25" style="221" customWidth="1"/>
    <col min="12604" max="12604" width="14.875" style="221" customWidth="1"/>
    <col min="12605" max="12605" width="14" style="221" customWidth="1"/>
    <col min="12606" max="12606" width="13" style="221" customWidth="1"/>
    <col min="12607" max="12607" width="13.375" style="221" customWidth="1"/>
    <col min="12608" max="12608" width="10.125" style="221" customWidth="1"/>
    <col min="12609" max="12609" width="12.625" style="221" customWidth="1"/>
    <col min="12610" max="12614" width="9.25" style="221" bestFit="1" customWidth="1"/>
    <col min="12615" max="12615" width="9.875" style="221" customWidth="1"/>
    <col min="12616" max="12616" width="13.125" style="221" customWidth="1"/>
    <col min="12617" max="12617" width="12.375" style="221" customWidth="1"/>
    <col min="12618" max="12618" width="11" style="221" customWidth="1"/>
    <col min="12619" max="12619" width="11.625" style="221" customWidth="1"/>
    <col min="12620" max="12620" width="9.25" style="221" bestFit="1" customWidth="1"/>
    <col min="12621" max="12621" width="9.75" style="221" customWidth="1"/>
    <col min="12622" max="12628" width="9.25" style="221" bestFit="1" customWidth="1"/>
    <col min="12629" max="12629" width="11.625" style="221" customWidth="1"/>
    <col min="12630" max="12630" width="10.125" style="221" customWidth="1"/>
    <col min="12631" max="12631" width="13.25" style="221" customWidth="1"/>
    <col min="12632" max="12632" width="11.25" style="221" customWidth="1"/>
    <col min="12633" max="12633" width="13.625" style="221" customWidth="1"/>
    <col min="12634" max="12634" width="12.625" style="221" customWidth="1"/>
    <col min="12635" max="12635" width="11.125" style="221" customWidth="1"/>
    <col min="12636" max="12636" width="14.625" style="221" customWidth="1"/>
    <col min="12637" max="12637" width="15" style="221" customWidth="1"/>
    <col min="12638" max="12639" width="9.25" style="221" bestFit="1" customWidth="1"/>
    <col min="12640" max="12640" width="11.625" style="221" customWidth="1"/>
    <col min="12641" max="12641" width="11" style="221" customWidth="1"/>
    <col min="12642" max="12642" width="10.375" style="221" customWidth="1"/>
    <col min="12643" max="12643" width="11" style="221" customWidth="1"/>
    <col min="12644" max="12644" width="9.25" style="221" bestFit="1" customWidth="1"/>
    <col min="12645" max="12645" width="11.375" style="221" customWidth="1"/>
    <col min="12646" max="12652" width="9.25" style="221" bestFit="1" customWidth="1"/>
    <col min="12653" max="12653" width="10.875" style="221" customWidth="1"/>
    <col min="12654" max="12654" width="10.75" style="221" customWidth="1"/>
    <col min="12655" max="12655" width="10.875" style="221" customWidth="1"/>
    <col min="12656" max="12656" width="9.625" style="221" bestFit="1" customWidth="1"/>
    <col min="12657" max="12657" width="10.25" style="221" customWidth="1"/>
    <col min="12658" max="12662" width="9.625" style="221" bestFit="1" customWidth="1"/>
    <col min="12663" max="12663" width="9.25" style="221" bestFit="1" customWidth="1"/>
    <col min="12664" max="12664" width="11.875" style="221" customWidth="1"/>
    <col min="12665" max="12665" width="10.625" style="221" customWidth="1"/>
    <col min="12666" max="12666" width="9.625" style="221" bestFit="1" customWidth="1"/>
    <col min="12667" max="12667" width="10.125" style="221" customWidth="1"/>
    <col min="12668" max="12668" width="9.625" style="221" bestFit="1" customWidth="1"/>
    <col min="12669" max="12669" width="11.75" style="221" customWidth="1"/>
    <col min="12670" max="12672" width="9.25" style="221" bestFit="1" customWidth="1"/>
    <col min="12673" max="12675" width="9.625" style="221" bestFit="1" customWidth="1"/>
    <col min="12676" max="12677" width="10.75" style="221" customWidth="1"/>
    <col min="12678" max="12678" width="9.625" style="221" bestFit="1" customWidth="1"/>
    <col min="12679" max="12679" width="10.75" style="221" customWidth="1"/>
    <col min="12680" max="12680" width="9.625" style="221" bestFit="1" customWidth="1"/>
    <col min="12681" max="12681" width="11" style="221" customWidth="1"/>
    <col min="12682" max="12687" width="9.625" style="221" bestFit="1" customWidth="1"/>
    <col min="12688" max="12688" width="10.625" style="221" customWidth="1"/>
    <col min="12689" max="12689" width="11.125" style="221" customWidth="1"/>
    <col min="12690" max="12690" width="9.625" style="221" bestFit="1" customWidth="1"/>
    <col min="12691" max="12691" width="10.625" style="221" customWidth="1"/>
    <col min="12692" max="12692" width="9.625" style="221" bestFit="1" customWidth="1"/>
    <col min="12693" max="12693" width="10.625" style="221" customWidth="1"/>
    <col min="12694" max="12702" width="9.625" style="221" bestFit="1" customWidth="1"/>
    <col min="12703" max="12703" width="11" style="221" customWidth="1"/>
    <col min="12704" max="12704" width="10.875" style="221" customWidth="1"/>
    <col min="12705" max="12707" width="9.25" style="221" bestFit="1" customWidth="1"/>
    <col min="12708" max="12708" width="9.625" style="221" bestFit="1" customWidth="1"/>
    <col min="12709" max="12709" width="9.25" style="221" bestFit="1" customWidth="1"/>
    <col min="12710" max="12712" width="9.625" style="221" bestFit="1" customWidth="1"/>
    <col min="12713" max="12713" width="10.25" style="221" customWidth="1"/>
    <col min="12714" max="12714" width="9.625" style="221" bestFit="1" customWidth="1"/>
    <col min="12715" max="12715" width="10.875" style="221" customWidth="1"/>
    <col min="12716" max="12716" width="9.625" style="221" bestFit="1" customWidth="1"/>
    <col min="12717" max="12718" width="9.25" style="221" bestFit="1" customWidth="1"/>
    <col min="12719" max="12726" width="9.625" style="221" bestFit="1" customWidth="1"/>
    <col min="12727" max="12730" width="11.625" style="221" customWidth="1"/>
    <col min="12731" max="12735" width="9.75" style="221" bestFit="1" customWidth="1"/>
    <col min="12736" max="12736" width="12.125" style="221" customWidth="1"/>
    <col min="12737" max="12737" width="11.75" style="221" customWidth="1"/>
    <col min="12738" max="12738" width="10.875" style="221" bestFit="1" customWidth="1"/>
    <col min="12739" max="12739" width="12.125" style="221" customWidth="1"/>
    <col min="12740" max="12740" width="10.875" style="221" bestFit="1" customWidth="1"/>
    <col min="12741" max="12741" width="10.875" style="221" customWidth="1"/>
    <col min="12742" max="12742" width="10" style="221" customWidth="1"/>
    <col min="12743" max="12744" width="10.875" style="221" customWidth="1"/>
    <col min="12745" max="12745" width="9.625" style="221" bestFit="1" customWidth="1"/>
    <col min="12746" max="12747" width="12.125" style="221" bestFit="1" customWidth="1"/>
    <col min="12748" max="12748" width="9.625" style="221" bestFit="1" customWidth="1"/>
    <col min="12749" max="12749" width="12.875" style="221" customWidth="1"/>
    <col min="12750" max="12750" width="9.75" style="221" bestFit="1" customWidth="1"/>
    <col min="12751" max="12751" width="9.625" style="221" bestFit="1" customWidth="1"/>
    <col min="12752" max="12752" width="12.75" style="221" bestFit="1" customWidth="1"/>
    <col min="12753" max="12753" width="10.875" style="221" bestFit="1" customWidth="1"/>
    <col min="12754" max="12754" width="9.625" style="221" bestFit="1" customWidth="1"/>
    <col min="12755" max="12755" width="10.875" style="221" bestFit="1" customWidth="1"/>
    <col min="12756" max="12756" width="10.625" style="221" customWidth="1"/>
    <col min="12757" max="12757" width="10.875" style="221" bestFit="1" customWidth="1"/>
    <col min="12758" max="12758" width="11.25" style="221" customWidth="1"/>
    <col min="12759" max="12759" width="9.125" style="221"/>
    <col min="12760" max="12760" width="10.75" style="221" customWidth="1"/>
    <col min="12761" max="12761" width="11.125" style="221" customWidth="1"/>
    <col min="12762" max="12762" width="9.625" style="221" bestFit="1" customWidth="1"/>
    <col min="12763" max="12764" width="10.125" style="221" customWidth="1"/>
    <col min="12765" max="12765" width="10.875" style="221" bestFit="1" customWidth="1"/>
    <col min="12766" max="12800" width="9.125" style="221"/>
    <col min="12801" max="12801" width="0.125" style="221" customWidth="1"/>
    <col min="12802" max="12802" width="52.375" style="221" customWidth="1"/>
    <col min="12803" max="12803" width="8.125" style="221" customWidth="1"/>
    <col min="12804" max="12804" width="9.875" style="221" customWidth="1"/>
    <col min="12805" max="12805" width="13.75" style="221" customWidth="1"/>
    <col min="12806" max="12806" width="9.25" style="221" bestFit="1" customWidth="1"/>
    <col min="12807" max="12807" width="9.625" style="221" customWidth="1"/>
    <col min="12808" max="12808" width="9" style="221" customWidth="1"/>
    <col min="12809" max="12810" width="9.25" style="221" bestFit="1" customWidth="1"/>
    <col min="12811" max="12811" width="10.375" style="221" customWidth="1"/>
    <col min="12812" max="12812" width="13.875" style="221" customWidth="1"/>
    <col min="12813" max="12813" width="12.375" style="221" customWidth="1"/>
    <col min="12814" max="12814" width="10.625" style="221" customWidth="1"/>
    <col min="12815" max="12815" width="13.25" style="221" customWidth="1"/>
    <col min="12816" max="12816" width="9.25" style="221" bestFit="1" customWidth="1"/>
    <col min="12817" max="12817" width="13" style="221" customWidth="1"/>
    <col min="12818" max="12818" width="8.75" style="221" customWidth="1"/>
    <col min="12819" max="12822" width="9.25" style="221" bestFit="1" customWidth="1"/>
    <col min="12823" max="12823" width="11.75" style="221" customWidth="1"/>
    <col min="12824" max="12824" width="14.125" style="221" customWidth="1"/>
    <col min="12825" max="12825" width="13.75" style="221" customWidth="1"/>
    <col min="12826" max="12826" width="10.875" style="221" customWidth="1"/>
    <col min="12827" max="12827" width="12.375" style="221" customWidth="1"/>
    <col min="12828" max="12828" width="11.875" style="221" customWidth="1"/>
    <col min="12829" max="12829" width="13.125" style="221" customWidth="1"/>
    <col min="12830" max="12834" width="9.25" style="221" bestFit="1" customWidth="1"/>
    <col min="12835" max="12835" width="11.75" style="221" customWidth="1"/>
    <col min="12836" max="12836" width="14.375" style="221" customWidth="1"/>
    <col min="12837" max="12837" width="13.625" style="221" customWidth="1"/>
    <col min="12838" max="12838" width="11" style="221" customWidth="1"/>
    <col min="12839" max="12839" width="13" style="221" customWidth="1"/>
    <col min="12840" max="12840" width="9.25" style="221" bestFit="1" customWidth="1"/>
    <col min="12841" max="12841" width="12.75" style="221" customWidth="1"/>
    <col min="12842" max="12846" width="9.25" style="221" bestFit="1" customWidth="1"/>
    <col min="12847" max="12847" width="10.75" style="221" customWidth="1"/>
    <col min="12848" max="12848" width="14.25" style="221" customWidth="1"/>
    <col min="12849" max="12849" width="13.75" style="221" customWidth="1"/>
    <col min="12850" max="12850" width="12" style="221" customWidth="1"/>
    <col min="12851" max="12851" width="14.75" style="221" customWidth="1"/>
    <col min="12852" max="12852" width="9.25" style="221" bestFit="1" customWidth="1"/>
    <col min="12853" max="12853" width="13.875" style="221" customWidth="1"/>
    <col min="12854" max="12858" width="9.25" style="221" bestFit="1" customWidth="1"/>
    <col min="12859" max="12859" width="11.25" style="221" customWidth="1"/>
    <col min="12860" max="12860" width="14.875" style="221" customWidth="1"/>
    <col min="12861" max="12861" width="14" style="221" customWidth="1"/>
    <col min="12862" max="12862" width="13" style="221" customWidth="1"/>
    <col min="12863" max="12863" width="13.375" style="221" customWidth="1"/>
    <col min="12864" max="12864" width="10.125" style="221" customWidth="1"/>
    <col min="12865" max="12865" width="12.625" style="221" customWidth="1"/>
    <col min="12866" max="12870" width="9.25" style="221" bestFit="1" customWidth="1"/>
    <col min="12871" max="12871" width="9.875" style="221" customWidth="1"/>
    <col min="12872" max="12872" width="13.125" style="221" customWidth="1"/>
    <col min="12873" max="12873" width="12.375" style="221" customWidth="1"/>
    <col min="12874" max="12874" width="11" style="221" customWidth="1"/>
    <col min="12875" max="12875" width="11.625" style="221" customWidth="1"/>
    <col min="12876" max="12876" width="9.25" style="221" bestFit="1" customWidth="1"/>
    <col min="12877" max="12877" width="9.75" style="221" customWidth="1"/>
    <col min="12878" max="12884" width="9.25" style="221" bestFit="1" customWidth="1"/>
    <col min="12885" max="12885" width="11.625" style="221" customWidth="1"/>
    <col min="12886" max="12886" width="10.125" style="221" customWidth="1"/>
    <col min="12887" max="12887" width="13.25" style="221" customWidth="1"/>
    <col min="12888" max="12888" width="11.25" style="221" customWidth="1"/>
    <col min="12889" max="12889" width="13.625" style="221" customWidth="1"/>
    <col min="12890" max="12890" width="12.625" style="221" customWidth="1"/>
    <col min="12891" max="12891" width="11.125" style="221" customWidth="1"/>
    <col min="12892" max="12892" width="14.625" style="221" customWidth="1"/>
    <col min="12893" max="12893" width="15" style="221" customWidth="1"/>
    <col min="12894" max="12895" width="9.25" style="221" bestFit="1" customWidth="1"/>
    <col min="12896" max="12896" width="11.625" style="221" customWidth="1"/>
    <col min="12897" max="12897" width="11" style="221" customWidth="1"/>
    <col min="12898" max="12898" width="10.375" style="221" customWidth="1"/>
    <col min="12899" max="12899" width="11" style="221" customWidth="1"/>
    <col min="12900" max="12900" width="9.25" style="221" bestFit="1" customWidth="1"/>
    <col min="12901" max="12901" width="11.375" style="221" customWidth="1"/>
    <col min="12902" max="12908" width="9.25" style="221" bestFit="1" customWidth="1"/>
    <col min="12909" max="12909" width="10.875" style="221" customWidth="1"/>
    <col min="12910" max="12910" width="10.75" style="221" customWidth="1"/>
    <col min="12911" max="12911" width="10.875" style="221" customWidth="1"/>
    <col min="12912" max="12912" width="9.625" style="221" bestFit="1" customWidth="1"/>
    <col min="12913" max="12913" width="10.25" style="221" customWidth="1"/>
    <col min="12914" max="12918" width="9.625" style="221" bestFit="1" customWidth="1"/>
    <col min="12919" max="12919" width="9.25" style="221" bestFit="1" customWidth="1"/>
    <col min="12920" max="12920" width="11.875" style="221" customWidth="1"/>
    <col min="12921" max="12921" width="10.625" style="221" customWidth="1"/>
    <col min="12922" max="12922" width="9.625" style="221" bestFit="1" customWidth="1"/>
    <col min="12923" max="12923" width="10.125" style="221" customWidth="1"/>
    <col min="12924" max="12924" width="9.625" style="221" bestFit="1" customWidth="1"/>
    <col min="12925" max="12925" width="11.75" style="221" customWidth="1"/>
    <col min="12926" max="12928" width="9.25" style="221" bestFit="1" customWidth="1"/>
    <col min="12929" max="12931" width="9.625" style="221" bestFit="1" customWidth="1"/>
    <col min="12932" max="12933" width="10.75" style="221" customWidth="1"/>
    <col min="12934" max="12934" width="9.625" style="221" bestFit="1" customWidth="1"/>
    <col min="12935" max="12935" width="10.75" style="221" customWidth="1"/>
    <col min="12936" max="12936" width="9.625" style="221" bestFit="1" customWidth="1"/>
    <col min="12937" max="12937" width="11" style="221" customWidth="1"/>
    <col min="12938" max="12943" width="9.625" style="221" bestFit="1" customWidth="1"/>
    <col min="12944" max="12944" width="10.625" style="221" customWidth="1"/>
    <col min="12945" max="12945" width="11.125" style="221" customWidth="1"/>
    <col min="12946" max="12946" width="9.625" style="221" bestFit="1" customWidth="1"/>
    <col min="12947" max="12947" width="10.625" style="221" customWidth="1"/>
    <col min="12948" max="12948" width="9.625" style="221" bestFit="1" customWidth="1"/>
    <col min="12949" max="12949" width="10.625" style="221" customWidth="1"/>
    <col min="12950" max="12958" width="9.625" style="221" bestFit="1" customWidth="1"/>
    <col min="12959" max="12959" width="11" style="221" customWidth="1"/>
    <col min="12960" max="12960" width="10.875" style="221" customWidth="1"/>
    <col min="12961" max="12963" width="9.25" style="221" bestFit="1" customWidth="1"/>
    <col min="12964" max="12964" width="9.625" style="221" bestFit="1" customWidth="1"/>
    <col min="12965" max="12965" width="9.25" style="221" bestFit="1" customWidth="1"/>
    <col min="12966" max="12968" width="9.625" style="221" bestFit="1" customWidth="1"/>
    <col min="12969" max="12969" width="10.25" style="221" customWidth="1"/>
    <col min="12970" max="12970" width="9.625" style="221" bestFit="1" customWidth="1"/>
    <col min="12971" max="12971" width="10.875" style="221" customWidth="1"/>
    <col min="12972" max="12972" width="9.625" style="221" bestFit="1" customWidth="1"/>
    <col min="12973" max="12974" width="9.25" style="221" bestFit="1" customWidth="1"/>
    <col min="12975" max="12982" width="9.625" style="221" bestFit="1" customWidth="1"/>
    <col min="12983" max="12986" width="11.625" style="221" customWidth="1"/>
    <col min="12987" max="12991" width="9.75" style="221" bestFit="1" customWidth="1"/>
    <col min="12992" max="12992" width="12.125" style="221" customWidth="1"/>
    <col min="12993" max="12993" width="11.75" style="221" customWidth="1"/>
    <col min="12994" max="12994" width="10.875" style="221" bestFit="1" customWidth="1"/>
    <col min="12995" max="12995" width="12.125" style="221" customWidth="1"/>
    <col min="12996" max="12996" width="10.875" style="221" bestFit="1" customWidth="1"/>
    <col min="12997" max="12997" width="10.875" style="221" customWidth="1"/>
    <col min="12998" max="12998" width="10" style="221" customWidth="1"/>
    <col min="12999" max="13000" width="10.875" style="221" customWidth="1"/>
    <col min="13001" max="13001" width="9.625" style="221" bestFit="1" customWidth="1"/>
    <col min="13002" max="13003" width="12.125" style="221" bestFit="1" customWidth="1"/>
    <col min="13004" max="13004" width="9.625" style="221" bestFit="1" customWidth="1"/>
    <col min="13005" max="13005" width="12.875" style="221" customWidth="1"/>
    <col min="13006" max="13006" width="9.75" style="221" bestFit="1" customWidth="1"/>
    <col min="13007" max="13007" width="9.625" style="221" bestFit="1" customWidth="1"/>
    <col min="13008" max="13008" width="12.75" style="221" bestFit="1" customWidth="1"/>
    <col min="13009" max="13009" width="10.875" style="221" bestFit="1" customWidth="1"/>
    <col min="13010" max="13010" width="9.625" style="221" bestFit="1" customWidth="1"/>
    <col min="13011" max="13011" width="10.875" style="221" bestFit="1" customWidth="1"/>
    <col min="13012" max="13012" width="10.625" style="221" customWidth="1"/>
    <col min="13013" max="13013" width="10.875" style="221" bestFit="1" customWidth="1"/>
    <col min="13014" max="13014" width="11.25" style="221" customWidth="1"/>
    <col min="13015" max="13015" width="9.125" style="221"/>
    <col min="13016" max="13016" width="10.75" style="221" customWidth="1"/>
    <col min="13017" max="13017" width="11.125" style="221" customWidth="1"/>
    <col min="13018" max="13018" width="9.625" style="221" bestFit="1" customWidth="1"/>
    <col min="13019" max="13020" width="10.125" style="221" customWidth="1"/>
    <col min="13021" max="13021" width="10.875" style="221" bestFit="1" customWidth="1"/>
    <col min="13022" max="13056" width="9.125" style="221"/>
    <col min="13057" max="13057" width="0.125" style="221" customWidth="1"/>
    <col min="13058" max="13058" width="52.375" style="221" customWidth="1"/>
    <col min="13059" max="13059" width="8.125" style="221" customWidth="1"/>
    <col min="13060" max="13060" width="9.875" style="221" customWidth="1"/>
    <col min="13061" max="13061" width="13.75" style="221" customWidth="1"/>
    <col min="13062" max="13062" width="9.25" style="221" bestFit="1" customWidth="1"/>
    <col min="13063" max="13063" width="9.625" style="221" customWidth="1"/>
    <col min="13064" max="13064" width="9" style="221" customWidth="1"/>
    <col min="13065" max="13066" width="9.25" style="221" bestFit="1" customWidth="1"/>
    <col min="13067" max="13067" width="10.375" style="221" customWidth="1"/>
    <col min="13068" max="13068" width="13.875" style="221" customWidth="1"/>
    <col min="13069" max="13069" width="12.375" style="221" customWidth="1"/>
    <col min="13070" max="13070" width="10.625" style="221" customWidth="1"/>
    <col min="13071" max="13071" width="13.25" style="221" customWidth="1"/>
    <col min="13072" max="13072" width="9.25" style="221" bestFit="1" customWidth="1"/>
    <col min="13073" max="13073" width="13" style="221" customWidth="1"/>
    <col min="13074" max="13074" width="8.75" style="221" customWidth="1"/>
    <col min="13075" max="13078" width="9.25" style="221" bestFit="1" customWidth="1"/>
    <col min="13079" max="13079" width="11.75" style="221" customWidth="1"/>
    <col min="13080" max="13080" width="14.125" style="221" customWidth="1"/>
    <col min="13081" max="13081" width="13.75" style="221" customWidth="1"/>
    <col min="13082" max="13082" width="10.875" style="221" customWidth="1"/>
    <col min="13083" max="13083" width="12.375" style="221" customWidth="1"/>
    <col min="13084" max="13084" width="11.875" style="221" customWidth="1"/>
    <col min="13085" max="13085" width="13.125" style="221" customWidth="1"/>
    <col min="13086" max="13090" width="9.25" style="221" bestFit="1" customWidth="1"/>
    <col min="13091" max="13091" width="11.75" style="221" customWidth="1"/>
    <col min="13092" max="13092" width="14.375" style="221" customWidth="1"/>
    <col min="13093" max="13093" width="13.625" style="221" customWidth="1"/>
    <col min="13094" max="13094" width="11" style="221" customWidth="1"/>
    <col min="13095" max="13095" width="13" style="221" customWidth="1"/>
    <col min="13096" max="13096" width="9.25" style="221" bestFit="1" customWidth="1"/>
    <col min="13097" max="13097" width="12.75" style="221" customWidth="1"/>
    <col min="13098" max="13102" width="9.25" style="221" bestFit="1" customWidth="1"/>
    <col min="13103" max="13103" width="10.75" style="221" customWidth="1"/>
    <col min="13104" max="13104" width="14.25" style="221" customWidth="1"/>
    <col min="13105" max="13105" width="13.75" style="221" customWidth="1"/>
    <col min="13106" max="13106" width="12" style="221" customWidth="1"/>
    <col min="13107" max="13107" width="14.75" style="221" customWidth="1"/>
    <col min="13108" max="13108" width="9.25" style="221" bestFit="1" customWidth="1"/>
    <col min="13109" max="13109" width="13.875" style="221" customWidth="1"/>
    <col min="13110" max="13114" width="9.25" style="221" bestFit="1" customWidth="1"/>
    <col min="13115" max="13115" width="11.25" style="221" customWidth="1"/>
    <col min="13116" max="13116" width="14.875" style="221" customWidth="1"/>
    <col min="13117" max="13117" width="14" style="221" customWidth="1"/>
    <col min="13118" max="13118" width="13" style="221" customWidth="1"/>
    <col min="13119" max="13119" width="13.375" style="221" customWidth="1"/>
    <col min="13120" max="13120" width="10.125" style="221" customWidth="1"/>
    <col min="13121" max="13121" width="12.625" style="221" customWidth="1"/>
    <col min="13122" max="13126" width="9.25" style="221" bestFit="1" customWidth="1"/>
    <col min="13127" max="13127" width="9.875" style="221" customWidth="1"/>
    <col min="13128" max="13128" width="13.125" style="221" customWidth="1"/>
    <col min="13129" max="13129" width="12.375" style="221" customWidth="1"/>
    <col min="13130" max="13130" width="11" style="221" customWidth="1"/>
    <col min="13131" max="13131" width="11.625" style="221" customWidth="1"/>
    <col min="13132" max="13132" width="9.25" style="221" bestFit="1" customWidth="1"/>
    <col min="13133" max="13133" width="9.75" style="221" customWidth="1"/>
    <col min="13134" max="13140" width="9.25" style="221" bestFit="1" customWidth="1"/>
    <col min="13141" max="13141" width="11.625" style="221" customWidth="1"/>
    <col min="13142" max="13142" width="10.125" style="221" customWidth="1"/>
    <col min="13143" max="13143" width="13.25" style="221" customWidth="1"/>
    <col min="13144" max="13144" width="11.25" style="221" customWidth="1"/>
    <col min="13145" max="13145" width="13.625" style="221" customWidth="1"/>
    <col min="13146" max="13146" width="12.625" style="221" customWidth="1"/>
    <col min="13147" max="13147" width="11.125" style="221" customWidth="1"/>
    <col min="13148" max="13148" width="14.625" style="221" customWidth="1"/>
    <col min="13149" max="13149" width="15" style="221" customWidth="1"/>
    <col min="13150" max="13151" width="9.25" style="221" bestFit="1" customWidth="1"/>
    <col min="13152" max="13152" width="11.625" style="221" customWidth="1"/>
    <col min="13153" max="13153" width="11" style="221" customWidth="1"/>
    <col min="13154" max="13154" width="10.375" style="221" customWidth="1"/>
    <col min="13155" max="13155" width="11" style="221" customWidth="1"/>
    <col min="13156" max="13156" width="9.25" style="221" bestFit="1" customWidth="1"/>
    <col min="13157" max="13157" width="11.375" style="221" customWidth="1"/>
    <col min="13158" max="13164" width="9.25" style="221" bestFit="1" customWidth="1"/>
    <col min="13165" max="13165" width="10.875" style="221" customWidth="1"/>
    <col min="13166" max="13166" width="10.75" style="221" customWidth="1"/>
    <col min="13167" max="13167" width="10.875" style="221" customWidth="1"/>
    <col min="13168" max="13168" width="9.625" style="221" bestFit="1" customWidth="1"/>
    <col min="13169" max="13169" width="10.25" style="221" customWidth="1"/>
    <col min="13170" max="13174" width="9.625" style="221" bestFit="1" customWidth="1"/>
    <col min="13175" max="13175" width="9.25" style="221" bestFit="1" customWidth="1"/>
    <col min="13176" max="13176" width="11.875" style="221" customWidth="1"/>
    <col min="13177" max="13177" width="10.625" style="221" customWidth="1"/>
    <col min="13178" max="13178" width="9.625" style="221" bestFit="1" customWidth="1"/>
    <col min="13179" max="13179" width="10.125" style="221" customWidth="1"/>
    <col min="13180" max="13180" width="9.625" style="221" bestFit="1" customWidth="1"/>
    <col min="13181" max="13181" width="11.75" style="221" customWidth="1"/>
    <col min="13182" max="13184" width="9.25" style="221" bestFit="1" customWidth="1"/>
    <col min="13185" max="13187" width="9.625" style="221" bestFit="1" customWidth="1"/>
    <col min="13188" max="13189" width="10.75" style="221" customWidth="1"/>
    <col min="13190" max="13190" width="9.625" style="221" bestFit="1" customWidth="1"/>
    <col min="13191" max="13191" width="10.75" style="221" customWidth="1"/>
    <col min="13192" max="13192" width="9.625" style="221" bestFit="1" customWidth="1"/>
    <col min="13193" max="13193" width="11" style="221" customWidth="1"/>
    <col min="13194" max="13199" width="9.625" style="221" bestFit="1" customWidth="1"/>
    <col min="13200" max="13200" width="10.625" style="221" customWidth="1"/>
    <col min="13201" max="13201" width="11.125" style="221" customWidth="1"/>
    <col min="13202" max="13202" width="9.625" style="221" bestFit="1" customWidth="1"/>
    <col min="13203" max="13203" width="10.625" style="221" customWidth="1"/>
    <col min="13204" max="13204" width="9.625" style="221" bestFit="1" customWidth="1"/>
    <col min="13205" max="13205" width="10.625" style="221" customWidth="1"/>
    <col min="13206" max="13214" width="9.625" style="221" bestFit="1" customWidth="1"/>
    <col min="13215" max="13215" width="11" style="221" customWidth="1"/>
    <col min="13216" max="13216" width="10.875" style="221" customWidth="1"/>
    <col min="13217" max="13219" width="9.25" style="221" bestFit="1" customWidth="1"/>
    <col min="13220" max="13220" width="9.625" style="221" bestFit="1" customWidth="1"/>
    <col min="13221" max="13221" width="9.25" style="221" bestFit="1" customWidth="1"/>
    <col min="13222" max="13224" width="9.625" style="221" bestFit="1" customWidth="1"/>
    <col min="13225" max="13225" width="10.25" style="221" customWidth="1"/>
    <col min="13226" max="13226" width="9.625" style="221" bestFit="1" customWidth="1"/>
    <col min="13227" max="13227" width="10.875" style="221" customWidth="1"/>
    <col min="13228" max="13228" width="9.625" style="221" bestFit="1" customWidth="1"/>
    <col min="13229" max="13230" width="9.25" style="221" bestFit="1" customWidth="1"/>
    <col min="13231" max="13238" width="9.625" style="221" bestFit="1" customWidth="1"/>
    <col min="13239" max="13242" width="11.625" style="221" customWidth="1"/>
    <col min="13243" max="13247" width="9.75" style="221" bestFit="1" customWidth="1"/>
    <col min="13248" max="13248" width="12.125" style="221" customWidth="1"/>
    <col min="13249" max="13249" width="11.75" style="221" customWidth="1"/>
    <col min="13250" max="13250" width="10.875" style="221" bestFit="1" customWidth="1"/>
    <col min="13251" max="13251" width="12.125" style="221" customWidth="1"/>
    <col min="13252" max="13252" width="10.875" style="221" bestFit="1" customWidth="1"/>
    <col min="13253" max="13253" width="10.875" style="221" customWidth="1"/>
    <col min="13254" max="13254" width="10" style="221" customWidth="1"/>
    <col min="13255" max="13256" width="10.875" style="221" customWidth="1"/>
    <col min="13257" max="13257" width="9.625" style="221" bestFit="1" customWidth="1"/>
    <col min="13258" max="13259" width="12.125" style="221" bestFit="1" customWidth="1"/>
    <col min="13260" max="13260" width="9.625" style="221" bestFit="1" customWidth="1"/>
    <col min="13261" max="13261" width="12.875" style="221" customWidth="1"/>
    <col min="13262" max="13262" width="9.75" style="221" bestFit="1" customWidth="1"/>
    <col min="13263" max="13263" width="9.625" style="221" bestFit="1" customWidth="1"/>
    <col min="13264" max="13264" width="12.75" style="221" bestFit="1" customWidth="1"/>
    <col min="13265" max="13265" width="10.875" style="221" bestFit="1" customWidth="1"/>
    <col min="13266" max="13266" width="9.625" style="221" bestFit="1" customWidth="1"/>
    <col min="13267" max="13267" width="10.875" style="221" bestFit="1" customWidth="1"/>
    <col min="13268" max="13268" width="10.625" style="221" customWidth="1"/>
    <col min="13269" max="13269" width="10.875" style="221" bestFit="1" customWidth="1"/>
    <col min="13270" max="13270" width="11.25" style="221" customWidth="1"/>
    <col min="13271" max="13271" width="9.125" style="221"/>
    <col min="13272" max="13272" width="10.75" style="221" customWidth="1"/>
    <col min="13273" max="13273" width="11.125" style="221" customWidth="1"/>
    <col min="13274" max="13274" width="9.625" style="221" bestFit="1" customWidth="1"/>
    <col min="13275" max="13276" width="10.125" style="221" customWidth="1"/>
    <col min="13277" max="13277" width="10.875" style="221" bestFit="1" customWidth="1"/>
    <col min="13278" max="13312" width="9.125" style="221"/>
    <col min="13313" max="13313" width="0.125" style="221" customWidth="1"/>
    <col min="13314" max="13314" width="52.375" style="221" customWidth="1"/>
    <col min="13315" max="13315" width="8.125" style="221" customWidth="1"/>
    <col min="13316" max="13316" width="9.875" style="221" customWidth="1"/>
    <col min="13317" max="13317" width="13.75" style="221" customWidth="1"/>
    <col min="13318" max="13318" width="9.25" style="221" bestFit="1" customWidth="1"/>
    <col min="13319" max="13319" width="9.625" style="221" customWidth="1"/>
    <col min="13320" max="13320" width="9" style="221" customWidth="1"/>
    <col min="13321" max="13322" width="9.25" style="221" bestFit="1" customWidth="1"/>
    <col min="13323" max="13323" width="10.375" style="221" customWidth="1"/>
    <col min="13324" max="13324" width="13.875" style="221" customWidth="1"/>
    <col min="13325" max="13325" width="12.375" style="221" customWidth="1"/>
    <col min="13326" max="13326" width="10.625" style="221" customWidth="1"/>
    <col min="13327" max="13327" width="13.25" style="221" customWidth="1"/>
    <col min="13328" max="13328" width="9.25" style="221" bestFit="1" customWidth="1"/>
    <col min="13329" max="13329" width="13" style="221" customWidth="1"/>
    <col min="13330" max="13330" width="8.75" style="221" customWidth="1"/>
    <col min="13331" max="13334" width="9.25" style="221" bestFit="1" customWidth="1"/>
    <col min="13335" max="13335" width="11.75" style="221" customWidth="1"/>
    <col min="13336" max="13336" width="14.125" style="221" customWidth="1"/>
    <col min="13337" max="13337" width="13.75" style="221" customWidth="1"/>
    <col min="13338" max="13338" width="10.875" style="221" customWidth="1"/>
    <col min="13339" max="13339" width="12.375" style="221" customWidth="1"/>
    <col min="13340" max="13340" width="11.875" style="221" customWidth="1"/>
    <col min="13341" max="13341" width="13.125" style="221" customWidth="1"/>
    <col min="13342" max="13346" width="9.25" style="221" bestFit="1" customWidth="1"/>
    <col min="13347" max="13347" width="11.75" style="221" customWidth="1"/>
    <col min="13348" max="13348" width="14.375" style="221" customWidth="1"/>
    <col min="13349" max="13349" width="13.625" style="221" customWidth="1"/>
    <col min="13350" max="13350" width="11" style="221" customWidth="1"/>
    <col min="13351" max="13351" width="13" style="221" customWidth="1"/>
    <col min="13352" max="13352" width="9.25" style="221" bestFit="1" customWidth="1"/>
    <col min="13353" max="13353" width="12.75" style="221" customWidth="1"/>
    <col min="13354" max="13358" width="9.25" style="221" bestFit="1" customWidth="1"/>
    <col min="13359" max="13359" width="10.75" style="221" customWidth="1"/>
    <col min="13360" max="13360" width="14.25" style="221" customWidth="1"/>
    <col min="13361" max="13361" width="13.75" style="221" customWidth="1"/>
    <col min="13362" max="13362" width="12" style="221" customWidth="1"/>
    <col min="13363" max="13363" width="14.75" style="221" customWidth="1"/>
    <col min="13364" max="13364" width="9.25" style="221" bestFit="1" customWidth="1"/>
    <col min="13365" max="13365" width="13.875" style="221" customWidth="1"/>
    <col min="13366" max="13370" width="9.25" style="221" bestFit="1" customWidth="1"/>
    <col min="13371" max="13371" width="11.25" style="221" customWidth="1"/>
    <col min="13372" max="13372" width="14.875" style="221" customWidth="1"/>
    <col min="13373" max="13373" width="14" style="221" customWidth="1"/>
    <col min="13374" max="13374" width="13" style="221" customWidth="1"/>
    <col min="13375" max="13375" width="13.375" style="221" customWidth="1"/>
    <col min="13376" max="13376" width="10.125" style="221" customWidth="1"/>
    <col min="13377" max="13377" width="12.625" style="221" customWidth="1"/>
    <col min="13378" max="13382" width="9.25" style="221" bestFit="1" customWidth="1"/>
    <col min="13383" max="13383" width="9.875" style="221" customWidth="1"/>
    <col min="13384" max="13384" width="13.125" style="221" customWidth="1"/>
    <col min="13385" max="13385" width="12.375" style="221" customWidth="1"/>
    <col min="13386" max="13386" width="11" style="221" customWidth="1"/>
    <col min="13387" max="13387" width="11.625" style="221" customWidth="1"/>
    <col min="13388" max="13388" width="9.25" style="221" bestFit="1" customWidth="1"/>
    <col min="13389" max="13389" width="9.75" style="221" customWidth="1"/>
    <col min="13390" max="13396" width="9.25" style="221" bestFit="1" customWidth="1"/>
    <col min="13397" max="13397" width="11.625" style="221" customWidth="1"/>
    <col min="13398" max="13398" width="10.125" style="221" customWidth="1"/>
    <col min="13399" max="13399" width="13.25" style="221" customWidth="1"/>
    <col min="13400" max="13400" width="11.25" style="221" customWidth="1"/>
    <col min="13401" max="13401" width="13.625" style="221" customWidth="1"/>
    <col min="13402" max="13402" width="12.625" style="221" customWidth="1"/>
    <col min="13403" max="13403" width="11.125" style="221" customWidth="1"/>
    <col min="13404" max="13404" width="14.625" style="221" customWidth="1"/>
    <col min="13405" max="13405" width="15" style="221" customWidth="1"/>
    <col min="13406" max="13407" width="9.25" style="221" bestFit="1" customWidth="1"/>
    <col min="13408" max="13408" width="11.625" style="221" customWidth="1"/>
    <col min="13409" max="13409" width="11" style="221" customWidth="1"/>
    <col min="13410" max="13410" width="10.375" style="221" customWidth="1"/>
    <col min="13411" max="13411" width="11" style="221" customWidth="1"/>
    <col min="13412" max="13412" width="9.25" style="221" bestFit="1" customWidth="1"/>
    <col min="13413" max="13413" width="11.375" style="221" customWidth="1"/>
    <col min="13414" max="13420" width="9.25" style="221" bestFit="1" customWidth="1"/>
    <col min="13421" max="13421" width="10.875" style="221" customWidth="1"/>
    <col min="13422" max="13422" width="10.75" style="221" customWidth="1"/>
    <col min="13423" max="13423" width="10.875" style="221" customWidth="1"/>
    <col min="13424" max="13424" width="9.625" style="221" bestFit="1" customWidth="1"/>
    <col min="13425" max="13425" width="10.25" style="221" customWidth="1"/>
    <col min="13426" max="13430" width="9.625" style="221" bestFit="1" customWidth="1"/>
    <col min="13431" max="13431" width="9.25" style="221" bestFit="1" customWidth="1"/>
    <col min="13432" max="13432" width="11.875" style="221" customWidth="1"/>
    <col min="13433" max="13433" width="10.625" style="221" customWidth="1"/>
    <col min="13434" max="13434" width="9.625" style="221" bestFit="1" customWidth="1"/>
    <col min="13435" max="13435" width="10.125" style="221" customWidth="1"/>
    <col min="13436" max="13436" width="9.625" style="221" bestFit="1" customWidth="1"/>
    <col min="13437" max="13437" width="11.75" style="221" customWidth="1"/>
    <col min="13438" max="13440" width="9.25" style="221" bestFit="1" customWidth="1"/>
    <col min="13441" max="13443" width="9.625" style="221" bestFit="1" customWidth="1"/>
    <col min="13444" max="13445" width="10.75" style="221" customWidth="1"/>
    <col min="13446" max="13446" width="9.625" style="221" bestFit="1" customWidth="1"/>
    <col min="13447" max="13447" width="10.75" style="221" customWidth="1"/>
    <col min="13448" max="13448" width="9.625" style="221" bestFit="1" customWidth="1"/>
    <col min="13449" max="13449" width="11" style="221" customWidth="1"/>
    <col min="13450" max="13455" width="9.625" style="221" bestFit="1" customWidth="1"/>
    <col min="13456" max="13456" width="10.625" style="221" customWidth="1"/>
    <col min="13457" max="13457" width="11.125" style="221" customWidth="1"/>
    <col min="13458" max="13458" width="9.625" style="221" bestFit="1" customWidth="1"/>
    <col min="13459" max="13459" width="10.625" style="221" customWidth="1"/>
    <col min="13460" max="13460" width="9.625" style="221" bestFit="1" customWidth="1"/>
    <col min="13461" max="13461" width="10.625" style="221" customWidth="1"/>
    <col min="13462" max="13470" width="9.625" style="221" bestFit="1" customWidth="1"/>
    <col min="13471" max="13471" width="11" style="221" customWidth="1"/>
    <col min="13472" max="13472" width="10.875" style="221" customWidth="1"/>
    <col min="13473" max="13475" width="9.25" style="221" bestFit="1" customWidth="1"/>
    <col min="13476" max="13476" width="9.625" style="221" bestFit="1" customWidth="1"/>
    <col min="13477" max="13477" width="9.25" style="221" bestFit="1" customWidth="1"/>
    <col min="13478" max="13480" width="9.625" style="221" bestFit="1" customWidth="1"/>
    <col min="13481" max="13481" width="10.25" style="221" customWidth="1"/>
    <col min="13482" max="13482" width="9.625" style="221" bestFit="1" customWidth="1"/>
    <col min="13483" max="13483" width="10.875" style="221" customWidth="1"/>
    <col min="13484" max="13484" width="9.625" style="221" bestFit="1" customWidth="1"/>
    <col min="13485" max="13486" width="9.25" style="221" bestFit="1" customWidth="1"/>
    <col min="13487" max="13494" width="9.625" style="221" bestFit="1" customWidth="1"/>
    <col min="13495" max="13498" width="11.625" style="221" customWidth="1"/>
    <col min="13499" max="13503" width="9.75" style="221" bestFit="1" customWidth="1"/>
    <col min="13504" max="13504" width="12.125" style="221" customWidth="1"/>
    <col min="13505" max="13505" width="11.75" style="221" customWidth="1"/>
    <col min="13506" max="13506" width="10.875" style="221" bestFit="1" customWidth="1"/>
    <col min="13507" max="13507" width="12.125" style="221" customWidth="1"/>
    <col min="13508" max="13508" width="10.875" style="221" bestFit="1" customWidth="1"/>
    <col min="13509" max="13509" width="10.875" style="221" customWidth="1"/>
    <col min="13510" max="13510" width="10" style="221" customWidth="1"/>
    <col min="13511" max="13512" width="10.875" style="221" customWidth="1"/>
    <col min="13513" max="13513" width="9.625" style="221" bestFit="1" customWidth="1"/>
    <col min="13514" max="13515" width="12.125" style="221" bestFit="1" customWidth="1"/>
    <col min="13516" max="13516" width="9.625" style="221" bestFit="1" customWidth="1"/>
    <col min="13517" max="13517" width="12.875" style="221" customWidth="1"/>
    <col min="13518" max="13518" width="9.75" style="221" bestFit="1" customWidth="1"/>
    <col min="13519" max="13519" width="9.625" style="221" bestFit="1" customWidth="1"/>
    <col min="13520" max="13520" width="12.75" style="221" bestFit="1" customWidth="1"/>
    <col min="13521" max="13521" width="10.875" style="221" bestFit="1" customWidth="1"/>
    <col min="13522" max="13522" width="9.625" style="221" bestFit="1" customWidth="1"/>
    <col min="13523" max="13523" width="10.875" style="221" bestFit="1" customWidth="1"/>
    <col min="13524" max="13524" width="10.625" style="221" customWidth="1"/>
    <col min="13525" max="13525" width="10.875" style="221" bestFit="1" customWidth="1"/>
    <col min="13526" max="13526" width="11.25" style="221" customWidth="1"/>
    <col min="13527" max="13527" width="9.125" style="221"/>
    <col min="13528" max="13528" width="10.75" style="221" customWidth="1"/>
    <col min="13529" max="13529" width="11.125" style="221" customWidth="1"/>
    <col min="13530" max="13530" width="9.625" style="221" bestFit="1" customWidth="1"/>
    <col min="13531" max="13532" width="10.125" style="221" customWidth="1"/>
    <col min="13533" max="13533" width="10.875" style="221" bestFit="1" customWidth="1"/>
    <col min="13534" max="13568" width="9.125" style="221"/>
    <col min="13569" max="13569" width="0.125" style="221" customWidth="1"/>
    <col min="13570" max="13570" width="52.375" style="221" customWidth="1"/>
    <col min="13571" max="13571" width="8.125" style="221" customWidth="1"/>
    <col min="13572" max="13572" width="9.875" style="221" customWidth="1"/>
    <col min="13573" max="13573" width="13.75" style="221" customWidth="1"/>
    <col min="13574" max="13574" width="9.25" style="221" bestFit="1" customWidth="1"/>
    <col min="13575" max="13575" width="9.625" style="221" customWidth="1"/>
    <col min="13576" max="13576" width="9" style="221" customWidth="1"/>
    <col min="13577" max="13578" width="9.25" style="221" bestFit="1" customWidth="1"/>
    <col min="13579" max="13579" width="10.375" style="221" customWidth="1"/>
    <col min="13580" max="13580" width="13.875" style="221" customWidth="1"/>
    <col min="13581" max="13581" width="12.375" style="221" customWidth="1"/>
    <col min="13582" max="13582" width="10.625" style="221" customWidth="1"/>
    <col min="13583" max="13583" width="13.25" style="221" customWidth="1"/>
    <col min="13584" max="13584" width="9.25" style="221" bestFit="1" customWidth="1"/>
    <col min="13585" max="13585" width="13" style="221" customWidth="1"/>
    <col min="13586" max="13586" width="8.75" style="221" customWidth="1"/>
    <col min="13587" max="13590" width="9.25" style="221" bestFit="1" customWidth="1"/>
    <col min="13591" max="13591" width="11.75" style="221" customWidth="1"/>
    <col min="13592" max="13592" width="14.125" style="221" customWidth="1"/>
    <col min="13593" max="13593" width="13.75" style="221" customWidth="1"/>
    <col min="13594" max="13594" width="10.875" style="221" customWidth="1"/>
    <col min="13595" max="13595" width="12.375" style="221" customWidth="1"/>
    <col min="13596" max="13596" width="11.875" style="221" customWidth="1"/>
    <col min="13597" max="13597" width="13.125" style="221" customWidth="1"/>
    <col min="13598" max="13602" width="9.25" style="221" bestFit="1" customWidth="1"/>
    <col min="13603" max="13603" width="11.75" style="221" customWidth="1"/>
    <col min="13604" max="13604" width="14.375" style="221" customWidth="1"/>
    <col min="13605" max="13605" width="13.625" style="221" customWidth="1"/>
    <col min="13606" max="13606" width="11" style="221" customWidth="1"/>
    <col min="13607" max="13607" width="13" style="221" customWidth="1"/>
    <col min="13608" max="13608" width="9.25" style="221" bestFit="1" customWidth="1"/>
    <col min="13609" max="13609" width="12.75" style="221" customWidth="1"/>
    <col min="13610" max="13614" width="9.25" style="221" bestFit="1" customWidth="1"/>
    <col min="13615" max="13615" width="10.75" style="221" customWidth="1"/>
    <col min="13616" max="13616" width="14.25" style="221" customWidth="1"/>
    <col min="13617" max="13617" width="13.75" style="221" customWidth="1"/>
    <col min="13618" max="13618" width="12" style="221" customWidth="1"/>
    <col min="13619" max="13619" width="14.75" style="221" customWidth="1"/>
    <col min="13620" max="13620" width="9.25" style="221" bestFit="1" customWidth="1"/>
    <col min="13621" max="13621" width="13.875" style="221" customWidth="1"/>
    <col min="13622" max="13626" width="9.25" style="221" bestFit="1" customWidth="1"/>
    <col min="13627" max="13627" width="11.25" style="221" customWidth="1"/>
    <col min="13628" max="13628" width="14.875" style="221" customWidth="1"/>
    <col min="13629" max="13629" width="14" style="221" customWidth="1"/>
    <col min="13630" max="13630" width="13" style="221" customWidth="1"/>
    <col min="13631" max="13631" width="13.375" style="221" customWidth="1"/>
    <col min="13632" max="13632" width="10.125" style="221" customWidth="1"/>
    <col min="13633" max="13633" width="12.625" style="221" customWidth="1"/>
    <col min="13634" max="13638" width="9.25" style="221" bestFit="1" customWidth="1"/>
    <col min="13639" max="13639" width="9.875" style="221" customWidth="1"/>
    <col min="13640" max="13640" width="13.125" style="221" customWidth="1"/>
    <col min="13641" max="13641" width="12.375" style="221" customWidth="1"/>
    <col min="13642" max="13642" width="11" style="221" customWidth="1"/>
    <col min="13643" max="13643" width="11.625" style="221" customWidth="1"/>
    <col min="13644" max="13644" width="9.25" style="221" bestFit="1" customWidth="1"/>
    <col min="13645" max="13645" width="9.75" style="221" customWidth="1"/>
    <col min="13646" max="13652" width="9.25" style="221" bestFit="1" customWidth="1"/>
    <col min="13653" max="13653" width="11.625" style="221" customWidth="1"/>
    <col min="13654" max="13654" width="10.125" style="221" customWidth="1"/>
    <col min="13655" max="13655" width="13.25" style="221" customWidth="1"/>
    <col min="13656" max="13656" width="11.25" style="221" customWidth="1"/>
    <col min="13657" max="13657" width="13.625" style="221" customWidth="1"/>
    <col min="13658" max="13658" width="12.625" style="221" customWidth="1"/>
    <col min="13659" max="13659" width="11.125" style="221" customWidth="1"/>
    <col min="13660" max="13660" width="14.625" style="221" customWidth="1"/>
    <col min="13661" max="13661" width="15" style="221" customWidth="1"/>
    <col min="13662" max="13663" width="9.25" style="221" bestFit="1" customWidth="1"/>
    <col min="13664" max="13664" width="11.625" style="221" customWidth="1"/>
    <col min="13665" max="13665" width="11" style="221" customWidth="1"/>
    <col min="13666" max="13666" width="10.375" style="221" customWidth="1"/>
    <col min="13667" max="13667" width="11" style="221" customWidth="1"/>
    <col min="13668" max="13668" width="9.25" style="221" bestFit="1" customWidth="1"/>
    <col min="13669" max="13669" width="11.375" style="221" customWidth="1"/>
    <col min="13670" max="13676" width="9.25" style="221" bestFit="1" customWidth="1"/>
    <col min="13677" max="13677" width="10.875" style="221" customWidth="1"/>
    <col min="13678" max="13678" width="10.75" style="221" customWidth="1"/>
    <col min="13679" max="13679" width="10.875" style="221" customWidth="1"/>
    <col min="13680" max="13680" width="9.625" style="221" bestFit="1" customWidth="1"/>
    <col min="13681" max="13681" width="10.25" style="221" customWidth="1"/>
    <col min="13682" max="13686" width="9.625" style="221" bestFit="1" customWidth="1"/>
    <col min="13687" max="13687" width="9.25" style="221" bestFit="1" customWidth="1"/>
    <col min="13688" max="13688" width="11.875" style="221" customWidth="1"/>
    <col min="13689" max="13689" width="10.625" style="221" customWidth="1"/>
    <col min="13690" max="13690" width="9.625" style="221" bestFit="1" customWidth="1"/>
    <col min="13691" max="13691" width="10.125" style="221" customWidth="1"/>
    <col min="13692" max="13692" width="9.625" style="221" bestFit="1" customWidth="1"/>
    <col min="13693" max="13693" width="11.75" style="221" customWidth="1"/>
    <col min="13694" max="13696" width="9.25" style="221" bestFit="1" customWidth="1"/>
    <col min="13697" max="13699" width="9.625" style="221" bestFit="1" customWidth="1"/>
    <col min="13700" max="13701" width="10.75" style="221" customWidth="1"/>
    <col min="13702" max="13702" width="9.625" style="221" bestFit="1" customWidth="1"/>
    <col min="13703" max="13703" width="10.75" style="221" customWidth="1"/>
    <col min="13704" max="13704" width="9.625" style="221" bestFit="1" customWidth="1"/>
    <col min="13705" max="13705" width="11" style="221" customWidth="1"/>
    <col min="13706" max="13711" width="9.625" style="221" bestFit="1" customWidth="1"/>
    <col min="13712" max="13712" width="10.625" style="221" customWidth="1"/>
    <col min="13713" max="13713" width="11.125" style="221" customWidth="1"/>
    <col min="13714" max="13714" width="9.625" style="221" bestFit="1" customWidth="1"/>
    <col min="13715" max="13715" width="10.625" style="221" customWidth="1"/>
    <col min="13716" max="13716" width="9.625" style="221" bestFit="1" customWidth="1"/>
    <col min="13717" max="13717" width="10.625" style="221" customWidth="1"/>
    <col min="13718" max="13726" width="9.625" style="221" bestFit="1" customWidth="1"/>
    <col min="13727" max="13727" width="11" style="221" customWidth="1"/>
    <col min="13728" max="13728" width="10.875" style="221" customWidth="1"/>
    <col min="13729" max="13731" width="9.25" style="221" bestFit="1" customWidth="1"/>
    <col min="13732" max="13732" width="9.625" style="221" bestFit="1" customWidth="1"/>
    <col min="13733" max="13733" width="9.25" style="221" bestFit="1" customWidth="1"/>
    <col min="13734" max="13736" width="9.625" style="221" bestFit="1" customWidth="1"/>
    <col min="13737" max="13737" width="10.25" style="221" customWidth="1"/>
    <col min="13738" max="13738" width="9.625" style="221" bestFit="1" customWidth="1"/>
    <col min="13739" max="13739" width="10.875" style="221" customWidth="1"/>
    <col min="13740" max="13740" width="9.625" style="221" bestFit="1" customWidth="1"/>
    <col min="13741" max="13742" width="9.25" style="221" bestFit="1" customWidth="1"/>
    <col min="13743" max="13750" width="9.625" style="221" bestFit="1" customWidth="1"/>
    <col min="13751" max="13754" width="11.625" style="221" customWidth="1"/>
    <col min="13755" max="13759" width="9.75" style="221" bestFit="1" customWidth="1"/>
    <col min="13760" max="13760" width="12.125" style="221" customWidth="1"/>
    <col min="13761" max="13761" width="11.75" style="221" customWidth="1"/>
    <col min="13762" max="13762" width="10.875" style="221" bestFit="1" customWidth="1"/>
    <col min="13763" max="13763" width="12.125" style="221" customWidth="1"/>
    <col min="13764" max="13764" width="10.875" style="221" bestFit="1" customWidth="1"/>
    <col min="13765" max="13765" width="10.875" style="221" customWidth="1"/>
    <col min="13766" max="13766" width="10" style="221" customWidth="1"/>
    <col min="13767" max="13768" width="10.875" style="221" customWidth="1"/>
    <col min="13769" max="13769" width="9.625" style="221" bestFit="1" customWidth="1"/>
    <col min="13770" max="13771" width="12.125" style="221" bestFit="1" customWidth="1"/>
    <col min="13772" max="13772" width="9.625" style="221" bestFit="1" customWidth="1"/>
    <col min="13773" max="13773" width="12.875" style="221" customWidth="1"/>
    <col min="13774" max="13774" width="9.75" style="221" bestFit="1" customWidth="1"/>
    <col min="13775" max="13775" width="9.625" style="221" bestFit="1" customWidth="1"/>
    <col min="13776" max="13776" width="12.75" style="221" bestFit="1" customWidth="1"/>
    <col min="13777" max="13777" width="10.875" style="221" bestFit="1" customWidth="1"/>
    <col min="13778" max="13778" width="9.625" style="221" bestFit="1" customWidth="1"/>
    <col min="13779" max="13779" width="10.875" style="221" bestFit="1" customWidth="1"/>
    <col min="13780" max="13780" width="10.625" style="221" customWidth="1"/>
    <col min="13781" max="13781" width="10.875" style="221" bestFit="1" customWidth="1"/>
    <col min="13782" max="13782" width="11.25" style="221" customWidth="1"/>
    <col min="13783" max="13783" width="9.125" style="221"/>
    <col min="13784" max="13784" width="10.75" style="221" customWidth="1"/>
    <col min="13785" max="13785" width="11.125" style="221" customWidth="1"/>
    <col min="13786" max="13786" width="9.625" style="221" bestFit="1" customWidth="1"/>
    <col min="13787" max="13788" width="10.125" style="221" customWidth="1"/>
    <col min="13789" max="13789" width="10.875" style="221" bestFit="1" customWidth="1"/>
    <col min="13790" max="13824" width="9.125" style="221"/>
    <col min="13825" max="13825" width="0.125" style="221" customWidth="1"/>
    <col min="13826" max="13826" width="52.375" style="221" customWidth="1"/>
    <col min="13827" max="13827" width="8.125" style="221" customWidth="1"/>
    <col min="13828" max="13828" width="9.875" style="221" customWidth="1"/>
    <col min="13829" max="13829" width="13.75" style="221" customWidth="1"/>
    <col min="13830" max="13830" width="9.25" style="221" bestFit="1" customWidth="1"/>
    <col min="13831" max="13831" width="9.625" style="221" customWidth="1"/>
    <col min="13832" max="13832" width="9" style="221" customWidth="1"/>
    <col min="13833" max="13834" width="9.25" style="221" bestFit="1" customWidth="1"/>
    <col min="13835" max="13835" width="10.375" style="221" customWidth="1"/>
    <col min="13836" max="13836" width="13.875" style="221" customWidth="1"/>
    <col min="13837" max="13837" width="12.375" style="221" customWidth="1"/>
    <col min="13838" max="13838" width="10.625" style="221" customWidth="1"/>
    <col min="13839" max="13839" width="13.25" style="221" customWidth="1"/>
    <col min="13840" max="13840" width="9.25" style="221" bestFit="1" customWidth="1"/>
    <col min="13841" max="13841" width="13" style="221" customWidth="1"/>
    <col min="13842" max="13842" width="8.75" style="221" customWidth="1"/>
    <col min="13843" max="13846" width="9.25" style="221" bestFit="1" customWidth="1"/>
    <col min="13847" max="13847" width="11.75" style="221" customWidth="1"/>
    <col min="13848" max="13848" width="14.125" style="221" customWidth="1"/>
    <col min="13849" max="13849" width="13.75" style="221" customWidth="1"/>
    <col min="13850" max="13850" width="10.875" style="221" customWidth="1"/>
    <col min="13851" max="13851" width="12.375" style="221" customWidth="1"/>
    <col min="13852" max="13852" width="11.875" style="221" customWidth="1"/>
    <col min="13853" max="13853" width="13.125" style="221" customWidth="1"/>
    <col min="13854" max="13858" width="9.25" style="221" bestFit="1" customWidth="1"/>
    <col min="13859" max="13859" width="11.75" style="221" customWidth="1"/>
    <col min="13860" max="13860" width="14.375" style="221" customWidth="1"/>
    <col min="13861" max="13861" width="13.625" style="221" customWidth="1"/>
    <col min="13862" max="13862" width="11" style="221" customWidth="1"/>
    <col min="13863" max="13863" width="13" style="221" customWidth="1"/>
    <col min="13864" max="13864" width="9.25" style="221" bestFit="1" customWidth="1"/>
    <col min="13865" max="13865" width="12.75" style="221" customWidth="1"/>
    <col min="13866" max="13870" width="9.25" style="221" bestFit="1" customWidth="1"/>
    <col min="13871" max="13871" width="10.75" style="221" customWidth="1"/>
    <col min="13872" max="13872" width="14.25" style="221" customWidth="1"/>
    <col min="13873" max="13873" width="13.75" style="221" customWidth="1"/>
    <col min="13874" max="13874" width="12" style="221" customWidth="1"/>
    <col min="13875" max="13875" width="14.75" style="221" customWidth="1"/>
    <col min="13876" max="13876" width="9.25" style="221" bestFit="1" customWidth="1"/>
    <col min="13877" max="13877" width="13.875" style="221" customWidth="1"/>
    <col min="13878" max="13882" width="9.25" style="221" bestFit="1" customWidth="1"/>
    <col min="13883" max="13883" width="11.25" style="221" customWidth="1"/>
    <col min="13884" max="13884" width="14.875" style="221" customWidth="1"/>
    <col min="13885" max="13885" width="14" style="221" customWidth="1"/>
    <col min="13886" max="13886" width="13" style="221" customWidth="1"/>
    <col min="13887" max="13887" width="13.375" style="221" customWidth="1"/>
    <col min="13888" max="13888" width="10.125" style="221" customWidth="1"/>
    <col min="13889" max="13889" width="12.625" style="221" customWidth="1"/>
    <col min="13890" max="13894" width="9.25" style="221" bestFit="1" customWidth="1"/>
    <col min="13895" max="13895" width="9.875" style="221" customWidth="1"/>
    <col min="13896" max="13896" width="13.125" style="221" customWidth="1"/>
    <col min="13897" max="13897" width="12.375" style="221" customWidth="1"/>
    <col min="13898" max="13898" width="11" style="221" customWidth="1"/>
    <col min="13899" max="13899" width="11.625" style="221" customWidth="1"/>
    <col min="13900" max="13900" width="9.25" style="221" bestFit="1" customWidth="1"/>
    <col min="13901" max="13901" width="9.75" style="221" customWidth="1"/>
    <col min="13902" max="13908" width="9.25" style="221" bestFit="1" customWidth="1"/>
    <col min="13909" max="13909" width="11.625" style="221" customWidth="1"/>
    <col min="13910" max="13910" width="10.125" style="221" customWidth="1"/>
    <col min="13911" max="13911" width="13.25" style="221" customWidth="1"/>
    <col min="13912" max="13912" width="11.25" style="221" customWidth="1"/>
    <col min="13913" max="13913" width="13.625" style="221" customWidth="1"/>
    <col min="13914" max="13914" width="12.625" style="221" customWidth="1"/>
    <col min="13915" max="13915" width="11.125" style="221" customWidth="1"/>
    <col min="13916" max="13916" width="14.625" style="221" customWidth="1"/>
    <col min="13917" max="13917" width="15" style="221" customWidth="1"/>
    <col min="13918" max="13919" width="9.25" style="221" bestFit="1" customWidth="1"/>
    <col min="13920" max="13920" width="11.625" style="221" customWidth="1"/>
    <col min="13921" max="13921" width="11" style="221" customWidth="1"/>
    <col min="13922" max="13922" width="10.375" style="221" customWidth="1"/>
    <col min="13923" max="13923" width="11" style="221" customWidth="1"/>
    <col min="13924" max="13924" width="9.25" style="221" bestFit="1" customWidth="1"/>
    <col min="13925" max="13925" width="11.375" style="221" customWidth="1"/>
    <col min="13926" max="13932" width="9.25" style="221" bestFit="1" customWidth="1"/>
    <col min="13933" max="13933" width="10.875" style="221" customWidth="1"/>
    <col min="13934" max="13934" width="10.75" style="221" customWidth="1"/>
    <col min="13935" max="13935" width="10.875" style="221" customWidth="1"/>
    <col min="13936" max="13936" width="9.625" style="221" bestFit="1" customWidth="1"/>
    <col min="13937" max="13937" width="10.25" style="221" customWidth="1"/>
    <col min="13938" max="13942" width="9.625" style="221" bestFit="1" customWidth="1"/>
    <col min="13943" max="13943" width="9.25" style="221" bestFit="1" customWidth="1"/>
    <col min="13944" max="13944" width="11.875" style="221" customWidth="1"/>
    <col min="13945" max="13945" width="10.625" style="221" customWidth="1"/>
    <col min="13946" max="13946" width="9.625" style="221" bestFit="1" customWidth="1"/>
    <col min="13947" max="13947" width="10.125" style="221" customWidth="1"/>
    <col min="13948" max="13948" width="9.625" style="221" bestFit="1" customWidth="1"/>
    <col min="13949" max="13949" width="11.75" style="221" customWidth="1"/>
    <col min="13950" max="13952" width="9.25" style="221" bestFit="1" customWidth="1"/>
    <col min="13953" max="13955" width="9.625" style="221" bestFit="1" customWidth="1"/>
    <col min="13956" max="13957" width="10.75" style="221" customWidth="1"/>
    <col min="13958" max="13958" width="9.625" style="221" bestFit="1" customWidth="1"/>
    <col min="13959" max="13959" width="10.75" style="221" customWidth="1"/>
    <col min="13960" max="13960" width="9.625" style="221" bestFit="1" customWidth="1"/>
    <col min="13961" max="13961" width="11" style="221" customWidth="1"/>
    <col min="13962" max="13967" width="9.625" style="221" bestFit="1" customWidth="1"/>
    <col min="13968" max="13968" width="10.625" style="221" customWidth="1"/>
    <col min="13969" max="13969" width="11.125" style="221" customWidth="1"/>
    <col min="13970" max="13970" width="9.625" style="221" bestFit="1" customWidth="1"/>
    <col min="13971" max="13971" width="10.625" style="221" customWidth="1"/>
    <col min="13972" max="13972" width="9.625" style="221" bestFit="1" customWidth="1"/>
    <col min="13973" max="13973" width="10.625" style="221" customWidth="1"/>
    <col min="13974" max="13982" width="9.625" style="221" bestFit="1" customWidth="1"/>
    <col min="13983" max="13983" width="11" style="221" customWidth="1"/>
    <col min="13984" max="13984" width="10.875" style="221" customWidth="1"/>
    <col min="13985" max="13987" width="9.25" style="221" bestFit="1" customWidth="1"/>
    <col min="13988" max="13988" width="9.625" style="221" bestFit="1" customWidth="1"/>
    <col min="13989" max="13989" width="9.25" style="221" bestFit="1" customWidth="1"/>
    <col min="13990" max="13992" width="9.625" style="221" bestFit="1" customWidth="1"/>
    <col min="13993" max="13993" width="10.25" style="221" customWidth="1"/>
    <col min="13994" max="13994" width="9.625" style="221" bestFit="1" customWidth="1"/>
    <col min="13995" max="13995" width="10.875" style="221" customWidth="1"/>
    <col min="13996" max="13996" width="9.625" style="221" bestFit="1" customWidth="1"/>
    <col min="13997" max="13998" width="9.25" style="221" bestFit="1" customWidth="1"/>
    <col min="13999" max="14006" width="9.625" style="221" bestFit="1" customWidth="1"/>
    <col min="14007" max="14010" width="11.625" style="221" customWidth="1"/>
    <col min="14011" max="14015" width="9.75" style="221" bestFit="1" customWidth="1"/>
    <col min="14016" max="14016" width="12.125" style="221" customWidth="1"/>
    <col min="14017" max="14017" width="11.75" style="221" customWidth="1"/>
    <col min="14018" max="14018" width="10.875" style="221" bestFit="1" customWidth="1"/>
    <col min="14019" max="14019" width="12.125" style="221" customWidth="1"/>
    <col min="14020" max="14020" width="10.875" style="221" bestFit="1" customWidth="1"/>
    <col min="14021" max="14021" width="10.875" style="221" customWidth="1"/>
    <col min="14022" max="14022" width="10" style="221" customWidth="1"/>
    <col min="14023" max="14024" width="10.875" style="221" customWidth="1"/>
    <col min="14025" max="14025" width="9.625" style="221" bestFit="1" customWidth="1"/>
    <col min="14026" max="14027" width="12.125" style="221" bestFit="1" customWidth="1"/>
    <col min="14028" max="14028" width="9.625" style="221" bestFit="1" customWidth="1"/>
    <col min="14029" max="14029" width="12.875" style="221" customWidth="1"/>
    <col min="14030" max="14030" width="9.75" style="221" bestFit="1" customWidth="1"/>
    <col min="14031" max="14031" width="9.625" style="221" bestFit="1" customWidth="1"/>
    <col min="14032" max="14032" width="12.75" style="221" bestFit="1" customWidth="1"/>
    <col min="14033" max="14033" width="10.875" style="221" bestFit="1" customWidth="1"/>
    <col min="14034" max="14034" width="9.625" style="221" bestFit="1" customWidth="1"/>
    <col min="14035" max="14035" width="10.875" style="221" bestFit="1" customWidth="1"/>
    <col min="14036" max="14036" width="10.625" style="221" customWidth="1"/>
    <col min="14037" max="14037" width="10.875" style="221" bestFit="1" customWidth="1"/>
    <col min="14038" max="14038" width="11.25" style="221" customWidth="1"/>
    <col min="14039" max="14039" width="9.125" style="221"/>
    <col min="14040" max="14040" width="10.75" style="221" customWidth="1"/>
    <col min="14041" max="14041" width="11.125" style="221" customWidth="1"/>
    <col min="14042" max="14042" width="9.625" style="221" bestFit="1" customWidth="1"/>
    <col min="14043" max="14044" width="10.125" style="221" customWidth="1"/>
    <col min="14045" max="14045" width="10.875" style="221" bestFit="1" customWidth="1"/>
    <col min="14046" max="14080" width="9.125" style="221"/>
    <col min="14081" max="14081" width="0.125" style="221" customWidth="1"/>
    <col min="14082" max="14082" width="52.375" style="221" customWidth="1"/>
    <col min="14083" max="14083" width="8.125" style="221" customWidth="1"/>
    <col min="14084" max="14084" width="9.875" style="221" customWidth="1"/>
    <col min="14085" max="14085" width="13.75" style="221" customWidth="1"/>
    <col min="14086" max="14086" width="9.25" style="221" bestFit="1" customWidth="1"/>
    <col min="14087" max="14087" width="9.625" style="221" customWidth="1"/>
    <col min="14088" max="14088" width="9" style="221" customWidth="1"/>
    <col min="14089" max="14090" width="9.25" style="221" bestFit="1" customWidth="1"/>
    <col min="14091" max="14091" width="10.375" style="221" customWidth="1"/>
    <col min="14092" max="14092" width="13.875" style="221" customWidth="1"/>
    <col min="14093" max="14093" width="12.375" style="221" customWidth="1"/>
    <col min="14094" max="14094" width="10.625" style="221" customWidth="1"/>
    <col min="14095" max="14095" width="13.25" style="221" customWidth="1"/>
    <col min="14096" max="14096" width="9.25" style="221" bestFit="1" customWidth="1"/>
    <col min="14097" max="14097" width="13" style="221" customWidth="1"/>
    <col min="14098" max="14098" width="8.75" style="221" customWidth="1"/>
    <col min="14099" max="14102" width="9.25" style="221" bestFit="1" customWidth="1"/>
    <col min="14103" max="14103" width="11.75" style="221" customWidth="1"/>
    <col min="14104" max="14104" width="14.125" style="221" customWidth="1"/>
    <col min="14105" max="14105" width="13.75" style="221" customWidth="1"/>
    <col min="14106" max="14106" width="10.875" style="221" customWidth="1"/>
    <col min="14107" max="14107" width="12.375" style="221" customWidth="1"/>
    <col min="14108" max="14108" width="11.875" style="221" customWidth="1"/>
    <col min="14109" max="14109" width="13.125" style="221" customWidth="1"/>
    <col min="14110" max="14114" width="9.25" style="221" bestFit="1" customWidth="1"/>
    <col min="14115" max="14115" width="11.75" style="221" customWidth="1"/>
    <col min="14116" max="14116" width="14.375" style="221" customWidth="1"/>
    <col min="14117" max="14117" width="13.625" style="221" customWidth="1"/>
    <col min="14118" max="14118" width="11" style="221" customWidth="1"/>
    <col min="14119" max="14119" width="13" style="221" customWidth="1"/>
    <col min="14120" max="14120" width="9.25" style="221" bestFit="1" customWidth="1"/>
    <col min="14121" max="14121" width="12.75" style="221" customWidth="1"/>
    <col min="14122" max="14126" width="9.25" style="221" bestFit="1" customWidth="1"/>
    <col min="14127" max="14127" width="10.75" style="221" customWidth="1"/>
    <col min="14128" max="14128" width="14.25" style="221" customWidth="1"/>
    <col min="14129" max="14129" width="13.75" style="221" customWidth="1"/>
    <col min="14130" max="14130" width="12" style="221" customWidth="1"/>
    <col min="14131" max="14131" width="14.75" style="221" customWidth="1"/>
    <col min="14132" max="14132" width="9.25" style="221" bestFit="1" customWidth="1"/>
    <col min="14133" max="14133" width="13.875" style="221" customWidth="1"/>
    <col min="14134" max="14138" width="9.25" style="221" bestFit="1" customWidth="1"/>
    <col min="14139" max="14139" width="11.25" style="221" customWidth="1"/>
    <col min="14140" max="14140" width="14.875" style="221" customWidth="1"/>
    <col min="14141" max="14141" width="14" style="221" customWidth="1"/>
    <col min="14142" max="14142" width="13" style="221" customWidth="1"/>
    <col min="14143" max="14143" width="13.375" style="221" customWidth="1"/>
    <col min="14144" max="14144" width="10.125" style="221" customWidth="1"/>
    <col min="14145" max="14145" width="12.625" style="221" customWidth="1"/>
    <col min="14146" max="14150" width="9.25" style="221" bestFit="1" customWidth="1"/>
    <col min="14151" max="14151" width="9.875" style="221" customWidth="1"/>
    <col min="14152" max="14152" width="13.125" style="221" customWidth="1"/>
    <col min="14153" max="14153" width="12.375" style="221" customWidth="1"/>
    <col min="14154" max="14154" width="11" style="221" customWidth="1"/>
    <col min="14155" max="14155" width="11.625" style="221" customWidth="1"/>
    <col min="14156" max="14156" width="9.25" style="221" bestFit="1" customWidth="1"/>
    <col min="14157" max="14157" width="9.75" style="221" customWidth="1"/>
    <col min="14158" max="14164" width="9.25" style="221" bestFit="1" customWidth="1"/>
    <col min="14165" max="14165" width="11.625" style="221" customWidth="1"/>
    <col min="14166" max="14166" width="10.125" style="221" customWidth="1"/>
    <col min="14167" max="14167" width="13.25" style="221" customWidth="1"/>
    <col min="14168" max="14168" width="11.25" style="221" customWidth="1"/>
    <col min="14169" max="14169" width="13.625" style="221" customWidth="1"/>
    <col min="14170" max="14170" width="12.625" style="221" customWidth="1"/>
    <col min="14171" max="14171" width="11.125" style="221" customWidth="1"/>
    <col min="14172" max="14172" width="14.625" style="221" customWidth="1"/>
    <col min="14173" max="14173" width="15" style="221" customWidth="1"/>
    <col min="14174" max="14175" width="9.25" style="221" bestFit="1" customWidth="1"/>
    <col min="14176" max="14176" width="11.625" style="221" customWidth="1"/>
    <col min="14177" max="14177" width="11" style="221" customWidth="1"/>
    <col min="14178" max="14178" width="10.375" style="221" customWidth="1"/>
    <col min="14179" max="14179" width="11" style="221" customWidth="1"/>
    <col min="14180" max="14180" width="9.25" style="221" bestFit="1" customWidth="1"/>
    <col min="14181" max="14181" width="11.375" style="221" customWidth="1"/>
    <col min="14182" max="14188" width="9.25" style="221" bestFit="1" customWidth="1"/>
    <col min="14189" max="14189" width="10.875" style="221" customWidth="1"/>
    <col min="14190" max="14190" width="10.75" style="221" customWidth="1"/>
    <col min="14191" max="14191" width="10.875" style="221" customWidth="1"/>
    <col min="14192" max="14192" width="9.625" style="221" bestFit="1" customWidth="1"/>
    <col min="14193" max="14193" width="10.25" style="221" customWidth="1"/>
    <col min="14194" max="14198" width="9.625" style="221" bestFit="1" customWidth="1"/>
    <col min="14199" max="14199" width="9.25" style="221" bestFit="1" customWidth="1"/>
    <col min="14200" max="14200" width="11.875" style="221" customWidth="1"/>
    <col min="14201" max="14201" width="10.625" style="221" customWidth="1"/>
    <col min="14202" max="14202" width="9.625" style="221" bestFit="1" customWidth="1"/>
    <col min="14203" max="14203" width="10.125" style="221" customWidth="1"/>
    <col min="14204" max="14204" width="9.625" style="221" bestFit="1" customWidth="1"/>
    <col min="14205" max="14205" width="11.75" style="221" customWidth="1"/>
    <col min="14206" max="14208" width="9.25" style="221" bestFit="1" customWidth="1"/>
    <col min="14209" max="14211" width="9.625" style="221" bestFit="1" customWidth="1"/>
    <col min="14212" max="14213" width="10.75" style="221" customWidth="1"/>
    <col min="14214" max="14214" width="9.625" style="221" bestFit="1" customWidth="1"/>
    <col min="14215" max="14215" width="10.75" style="221" customWidth="1"/>
    <col min="14216" max="14216" width="9.625" style="221" bestFit="1" customWidth="1"/>
    <col min="14217" max="14217" width="11" style="221" customWidth="1"/>
    <col min="14218" max="14223" width="9.625" style="221" bestFit="1" customWidth="1"/>
    <col min="14224" max="14224" width="10.625" style="221" customWidth="1"/>
    <col min="14225" max="14225" width="11.125" style="221" customWidth="1"/>
    <col min="14226" max="14226" width="9.625" style="221" bestFit="1" customWidth="1"/>
    <col min="14227" max="14227" width="10.625" style="221" customWidth="1"/>
    <col min="14228" max="14228" width="9.625" style="221" bestFit="1" customWidth="1"/>
    <col min="14229" max="14229" width="10.625" style="221" customWidth="1"/>
    <col min="14230" max="14238" width="9.625" style="221" bestFit="1" customWidth="1"/>
    <col min="14239" max="14239" width="11" style="221" customWidth="1"/>
    <col min="14240" max="14240" width="10.875" style="221" customWidth="1"/>
    <col min="14241" max="14243" width="9.25" style="221" bestFit="1" customWidth="1"/>
    <col min="14244" max="14244" width="9.625" style="221" bestFit="1" customWidth="1"/>
    <col min="14245" max="14245" width="9.25" style="221" bestFit="1" customWidth="1"/>
    <col min="14246" max="14248" width="9.625" style="221" bestFit="1" customWidth="1"/>
    <col min="14249" max="14249" width="10.25" style="221" customWidth="1"/>
    <col min="14250" max="14250" width="9.625" style="221" bestFit="1" customWidth="1"/>
    <col min="14251" max="14251" width="10.875" style="221" customWidth="1"/>
    <col min="14252" max="14252" width="9.625" style="221" bestFit="1" customWidth="1"/>
    <col min="14253" max="14254" width="9.25" style="221" bestFit="1" customWidth="1"/>
    <col min="14255" max="14262" width="9.625" style="221" bestFit="1" customWidth="1"/>
    <col min="14263" max="14266" width="11.625" style="221" customWidth="1"/>
    <col min="14267" max="14271" width="9.75" style="221" bestFit="1" customWidth="1"/>
    <col min="14272" max="14272" width="12.125" style="221" customWidth="1"/>
    <col min="14273" max="14273" width="11.75" style="221" customWidth="1"/>
    <col min="14274" max="14274" width="10.875" style="221" bestFit="1" customWidth="1"/>
    <col min="14275" max="14275" width="12.125" style="221" customWidth="1"/>
    <col min="14276" max="14276" width="10.875" style="221" bestFit="1" customWidth="1"/>
    <col min="14277" max="14277" width="10.875" style="221" customWidth="1"/>
    <col min="14278" max="14278" width="10" style="221" customWidth="1"/>
    <col min="14279" max="14280" width="10.875" style="221" customWidth="1"/>
    <col min="14281" max="14281" width="9.625" style="221" bestFit="1" customWidth="1"/>
    <col min="14282" max="14283" width="12.125" style="221" bestFit="1" customWidth="1"/>
    <col min="14284" max="14284" width="9.625" style="221" bestFit="1" customWidth="1"/>
    <col min="14285" max="14285" width="12.875" style="221" customWidth="1"/>
    <col min="14286" max="14286" width="9.75" style="221" bestFit="1" customWidth="1"/>
    <col min="14287" max="14287" width="9.625" style="221" bestFit="1" customWidth="1"/>
    <col min="14288" max="14288" width="12.75" style="221" bestFit="1" customWidth="1"/>
    <col min="14289" max="14289" width="10.875" style="221" bestFit="1" customWidth="1"/>
    <col min="14290" max="14290" width="9.625" style="221" bestFit="1" customWidth="1"/>
    <col min="14291" max="14291" width="10.875" style="221" bestFit="1" customWidth="1"/>
    <col min="14292" max="14292" width="10.625" style="221" customWidth="1"/>
    <col min="14293" max="14293" width="10.875" style="221" bestFit="1" customWidth="1"/>
    <col min="14294" max="14294" width="11.25" style="221" customWidth="1"/>
    <col min="14295" max="14295" width="9.125" style="221"/>
    <col min="14296" max="14296" width="10.75" style="221" customWidth="1"/>
    <col min="14297" max="14297" width="11.125" style="221" customWidth="1"/>
    <col min="14298" max="14298" width="9.625" style="221" bestFit="1" customWidth="1"/>
    <col min="14299" max="14300" width="10.125" style="221" customWidth="1"/>
    <col min="14301" max="14301" width="10.875" style="221" bestFit="1" customWidth="1"/>
    <col min="14302" max="14336" width="9.125" style="221"/>
    <col min="14337" max="14337" width="0.125" style="221" customWidth="1"/>
    <col min="14338" max="14338" width="52.375" style="221" customWidth="1"/>
    <col min="14339" max="14339" width="8.125" style="221" customWidth="1"/>
    <col min="14340" max="14340" width="9.875" style="221" customWidth="1"/>
    <col min="14341" max="14341" width="13.75" style="221" customWidth="1"/>
    <col min="14342" max="14342" width="9.25" style="221" bestFit="1" customWidth="1"/>
    <col min="14343" max="14343" width="9.625" style="221" customWidth="1"/>
    <col min="14344" max="14344" width="9" style="221" customWidth="1"/>
    <col min="14345" max="14346" width="9.25" style="221" bestFit="1" customWidth="1"/>
    <col min="14347" max="14347" width="10.375" style="221" customWidth="1"/>
    <col min="14348" max="14348" width="13.875" style="221" customWidth="1"/>
    <col min="14349" max="14349" width="12.375" style="221" customWidth="1"/>
    <col min="14350" max="14350" width="10.625" style="221" customWidth="1"/>
    <col min="14351" max="14351" width="13.25" style="221" customWidth="1"/>
    <col min="14352" max="14352" width="9.25" style="221" bestFit="1" customWidth="1"/>
    <col min="14353" max="14353" width="13" style="221" customWidth="1"/>
    <col min="14354" max="14354" width="8.75" style="221" customWidth="1"/>
    <col min="14355" max="14358" width="9.25" style="221" bestFit="1" customWidth="1"/>
    <col min="14359" max="14359" width="11.75" style="221" customWidth="1"/>
    <col min="14360" max="14360" width="14.125" style="221" customWidth="1"/>
    <col min="14361" max="14361" width="13.75" style="221" customWidth="1"/>
    <col min="14362" max="14362" width="10.875" style="221" customWidth="1"/>
    <col min="14363" max="14363" width="12.375" style="221" customWidth="1"/>
    <col min="14364" max="14364" width="11.875" style="221" customWidth="1"/>
    <col min="14365" max="14365" width="13.125" style="221" customWidth="1"/>
    <col min="14366" max="14370" width="9.25" style="221" bestFit="1" customWidth="1"/>
    <col min="14371" max="14371" width="11.75" style="221" customWidth="1"/>
    <col min="14372" max="14372" width="14.375" style="221" customWidth="1"/>
    <col min="14373" max="14373" width="13.625" style="221" customWidth="1"/>
    <col min="14374" max="14374" width="11" style="221" customWidth="1"/>
    <col min="14375" max="14375" width="13" style="221" customWidth="1"/>
    <col min="14376" max="14376" width="9.25" style="221" bestFit="1" customWidth="1"/>
    <col min="14377" max="14377" width="12.75" style="221" customWidth="1"/>
    <col min="14378" max="14382" width="9.25" style="221" bestFit="1" customWidth="1"/>
    <col min="14383" max="14383" width="10.75" style="221" customWidth="1"/>
    <col min="14384" max="14384" width="14.25" style="221" customWidth="1"/>
    <col min="14385" max="14385" width="13.75" style="221" customWidth="1"/>
    <col min="14386" max="14386" width="12" style="221" customWidth="1"/>
    <col min="14387" max="14387" width="14.75" style="221" customWidth="1"/>
    <col min="14388" max="14388" width="9.25" style="221" bestFit="1" customWidth="1"/>
    <col min="14389" max="14389" width="13.875" style="221" customWidth="1"/>
    <col min="14390" max="14394" width="9.25" style="221" bestFit="1" customWidth="1"/>
    <col min="14395" max="14395" width="11.25" style="221" customWidth="1"/>
    <col min="14396" max="14396" width="14.875" style="221" customWidth="1"/>
    <col min="14397" max="14397" width="14" style="221" customWidth="1"/>
    <col min="14398" max="14398" width="13" style="221" customWidth="1"/>
    <col min="14399" max="14399" width="13.375" style="221" customWidth="1"/>
    <col min="14400" max="14400" width="10.125" style="221" customWidth="1"/>
    <col min="14401" max="14401" width="12.625" style="221" customWidth="1"/>
    <col min="14402" max="14406" width="9.25" style="221" bestFit="1" customWidth="1"/>
    <col min="14407" max="14407" width="9.875" style="221" customWidth="1"/>
    <col min="14408" max="14408" width="13.125" style="221" customWidth="1"/>
    <col min="14409" max="14409" width="12.375" style="221" customWidth="1"/>
    <col min="14410" max="14410" width="11" style="221" customWidth="1"/>
    <col min="14411" max="14411" width="11.625" style="221" customWidth="1"/>
    <col min="14412" max="14412" width="9.25" style="221" bestFit="1" customWidth="1"/>
    <col min="14413" max="14413" width="9.75" style="221" customWidth="1"/>
    <col min="14414" max="14420" width="9.25" style="221" bestFit="1" customWidth="1"/>
    <col min="14421" max="14421" width="11.625" style="221" customWidth="1"/>
    <col min="14422" max="14422" width="10.125" style="221" customWidth="1"/>
    <col min="14423" max="14423" width="13.25" style="221" customWidth="1"/>
    <col min="14424" max="14424" width="11.25" style="221" customWidth="1"/>
    <col min="14425" max="14425" width="13.625" style="221" customWidth="1"/>
    <col min="14426" max="14426" width="12.625" style="221" customWidth="1"/>
    <col min="14427" max="14427" width="11.125" style="221" customWidth="1"/>
    <col min="14428" max="14428" width="14.625" style="221" customWidth="1"/>
    <col min="14429" max="14429" width="15" style="221" customWidth="1"/>
    <col min="14430" max="14431" width="9.25" style="221" bestFit="1" customWidth="1"/>
    <col min="14432" max="14432" width="11.625" style="221" customWidth="1"/>
    <col min="14433" max="14433" width="11" style="221" customWidth="1"/>
    <col min="14434" max="14434" width="10.375" style="221" customWidth="1"/>
    <col min="14435" max="14435" width="11" style="221" customWidth="1"/>
    <col min="14436" max="14436" width="9.25" style="221" bestFit="1" customWidth="1"/>
    <col min="14437" max="14437" width="11.375" style="221" customWidth="1"/>
    <col min="14438" max="14444" width="9.25" style="221" bestFit="1" customWidth="1"/>
    <col min="14445" max="14445" width="10.875" style="221" customWidth="1"/>
    <col min="14446" max="14446" width="10.75" style="221" customWidth="1"/>
    <col min="14447" max="14447" width="10.875" style="221" customWidth="1"/>
    <col min="14448" max="14448" width="9.625" style="221" bestFit="1" customWidth="1"/>
    <col min="14449" max="14449" width="10.25" style="221" customWidth="1"/>
    <col min="14450" max="14454" width="9.625" style="221" bestFit="1" customWidth="1"/>
    <col min="14455" max="14455" width="9.25" style="221" bestFit="1" customWidth="1"/>
    <col min="14456" max="14456" width="11.875" style="221" customWidth="1"/>
    <col min="14457" max="14457" width="10.625" style="221" customWidth="1"/>
    <col min="14458" max="14458" width="9.625" style="221" bestFit="1" customWidth="1"/>
    <col min="14459" max="14459" width="10.125" style="221" customWidth="1"/>
    <col min="14460" max="14460" width="9.625" style="221" bestFit="1" customWidth="1"/>
    <col min="14461" max="14461" width="11.75" style="221" customWidth="1"/>
    <col min="14462" max="14464" width="9.25" style="221" bestFit="1" customWidth="1"/>
    <col min="14465" max="14467" width="9.625" style="221" bestFit="1" customWidth="1"/>
    <col min="14468" max="14469" width="10.75" style="221" customWidth="1"/>
    <col min="14470" max="14470" width="9.625" style="221" bestFit="1" customWidth="1"/>
    <col min="14471" max="14471" width="10.75" style="221" customWidth="1"/>
    <col min="14472" max="14472" width="9.625" style="221" bestFit="1" customWidth="1"/>
    <col min="14473" max="14473" width="11" style="221" customWidth="1"/>
    <col min="14474" max="14479" width="9.625" style="221" bestFit="1" customWidth="1"/>
    <col min="14480" max="14480" width="10.625" style="221" customWidth="1"/>
    <col min="14481" max="14481" width="11.125" style="221" customWidth="1"/>
    <col min="14482" max="14482" width="9.625" style="221" bestFit="1" customWidth="1"/>
    <col min="14483" max="14483" width="10.625" style="221" customWidth="1"/>
    <col min="14484" max="14484" width="9.625" style="221" bestFit="1" customWidth="1"/>
    <col min="14485" max="14485" width="10.625" style="221" customWidth="1"/>
    <col min="14486" max="14494" width="9.625" style="221" bestFit="1" customWidth="1"/>
    <col min="14495" max="14495" width="11" style="221" customWidth="1"/>
    <col min="14496" max="14496" width="10.875" style="221" customWidth="1"/>
    <col min="14497" max="14499" width="9.25" style="221" bestFit="1" customWidth="1"/>
    <col min="14500" max="14500" width="9.625" style="221" bestFit="1" customWidth="1"/>
    <col min="14501" max="14501" width="9.25" style="221" bestFit="1" customWidth="1"/>
    <col min="14502" max="14504" width="9.625" style="221" bestFit="1" customWidth="1"/>
    <col min="14505" max="14505" width="10.25" style="221" customWidth="1"/>
    <col min="14506" max="14506" width="9.625" style="221" bestFit="1" customWidth="1"/>
    <col min="14507" max="14507" width="10.875" style="221" customWidth="1"/>
    <col min="14508" max="14508" width="9.625" style="221" bestFit="1" customWidth="1"/>
    <col min="14509" max="14510" width="9.25" style="221" bestFit="1" customWidth="1"/>
    <col min="14511" max="14518" width="9.625" style="221" bestFit="1" customWidth="1"/>
    <col min="14519" max="14522" width="11.625" style="221" customWidth="1"/>
    <col min="14523" max="14527" width="9.75" style="221" bestFit="1" customWidth="1"/>
    <col min="14528" max="14528" width="12.125" style="221" customWidth="1"/>
    <col min="14529" max="14529" width="11.75" style="221" customWidth="1"/>
    <col min="14530" max="14530" width="10.875" style="221" bestFit="1" customWidth="1"/>
    <col min="14531" max="14531" width="12.125" style="221" customWidth="1"/>
    <col min="14532" max="14532" width="10.875" style="221" bestFit="1" customWidth="1"/>
    <col min="14533" max="14533" width="10.875" style="221" customWidth="1"/>
    <col min="14534" max="14534" width="10" style="221" customWidth="1"/>
    <col min="14535" max="14536" width="10.875" style="221" customWidth="1"/>
    <col min="14537" max="14537" width="9.625" style="221" bestFit="1" customWidth="1"/>
    <col min="14538" max="14539" width="12.125" style="221" bestFit="1" customWidth="1"/>
    <col min="14540" max="14540" width="9.625" style="221" bestFit="1" customWidth="1"/>
    <col min="14541" max="14541" width="12.875" style="221" customWidth="1"/>
    <col min="14542" max="14542" width="9.75" style="221" bestFit="1" customWidth="1"/>
    <col min="14543" max="14543" width="9.625" style="221" bestFit="1" customWidth="1"/>
    <col min="14544" max="14544" width="12.75" style="221" bestFit="1" customWidth="1"/>
    <col min="14545" max="14545" width="10.875" style="221" bestFit="1" customWidth="1"/>
    <col min="14546" max="14546" width="9.625" style="221" bestFit="1" customWidth="1"/>
    <col min="14547" max="14547" width="10.875" style="221" bestFit="1" customWidth="1"/>
    <col min="14548" max="14548" width="10.625" style="221" customWidth="1"/>
    <col min="14549" max="14549" width="10.875" style="221" bestFit="1" customWidth="1"/>
    <col min="14550" max="14550" width="11.25" style="221" customWidth="1"/>
    <col min="14551" max="14551" width="9.125" style="221"/>
    <col min="14552" max="14552" width="10.75" style="221" customWidth="1"/>
    <col min="14553" max="14553" width="11.125" style="221" customWidth="1"/>
    <col min="14554" max="14554" width="9.625" style="221" bestFit="1" customWidth="1"/>
    <col min="14555" max="14556" width="10.125" style="221" customWidth="1"/>
    <col min="14557" max="14557" width="10.875" style="221" bestFit="1" customWidth="1"/>
    <col min="14558" max="14592" width="9.125" style="221"/>
    <col min="14593" max="14593" width="0.125" style="221" customWidth="1"/>
    <col min="14594" max="14594" width="52.375" style="221" customWidth="1"/>
    <col min="14595" max="14595" width="8.125" style="221" customWidth="1"/>
    <col min="14596" max="14596" width="9.875" style="221" customWidth="1"/>
    <col min="14597" max="14597" width="13.75" style="221" customWidth="1"/>
    <col min="14598" max="14598" width="9.25" style="221" bestFit="1" customWidth="1"/>
    <col min="14599" max="14599" width="9.625" style="221" customWidth="1"/>
    <col min="14600" max="14600" width="9" style="221" customWidth="1"/>
    <col min="14601" max="14602" width="9.25" style="221" bestFit="1" customWidth="1"/>
    <col min="14603" max="14603" width="10.375" style="221" customWidth="1"/>
    <col min="14604" max="14604" width="13.875" style="221" customWidth="1"/>
    <col min="14605" max="14605" width="12.375" style="221" customWidth="1"/>
    <col min="14606" max="14606" width="10.625" style="221" customWidth="1"/>
    <col min="14607" max="14607" width="13.25" style="221" customWidth="1"/>
    <col min="14608" max="14608" width="9.25" style="221" bestFit="1" customWidth="1"/>
    <col min="14609" max="14609" width="13" style="221" customWidth="1"/>
    <col min="14610" max="14610" width="8.75" style="221" customWidth="1"/>
    <col min="14611" max="14614" width="9.25" style="221" bestFit="1" customWidth="1"/>
    <col min="14615" max="14615" width="11.75" style="221" customWidth="1"/>
    <col min="14616" max="14616" width="14.125" style="221" customWidth="1"/>
    <col min="14617" max="14617" width="13.75" style="221" customWidth="1"/>
    <col min="14618" max="14618" width="10.875" style="221" customWidth="1"/>
    <col min="14619" max="14619" width="12.375" style="221" customWidth="1"/>
    <col min="14620" max="14620" width="11.875" style="221" customWidth="1"/>
    <col min="14621" max="14621" width="13.125" style="221" customWidth="1"/>
    <col min="14622" max="14626" width="9.25" style="221" bestFit="1" customWidth="1"/>
    <col min="14627" max="14627" width="11.75" style="221" customWidth="1"/>
    <col min="14628" max="14628" width="14.375" style="221" customWidth="1"/>
    <col min="14629" max="14629" width="13.625" style="221" customWidth="1"/>
    <col min="14630" max="14630" width="11" style="221" customWidth="1"/>
    <col min="14631" max="14631" width="13" style="221" customWidth="1"/>
    <col min="14632" max="14632" width="9.25" style="221" bestFit="1" customWidth="1"/>
    <col min="14633" max="14633" width="12.75" style="221" customWidth="1"/>
    <col min="14634" max="14638" width="9.25" style="221" bestFit="1" customWidth="1"/>
    <col min="14639" max="14639" width="10.75" style="221" customWidth="1"/>
    <col min="14640" max="14640" width="14.25" style="221" customWidth="1"/>
    <col min="14641" max="14641" width="13.75" style="221" customWidth="1"/>
    <col min="14642" max="14642" width="12" style="221" customWidth="1"/>
    <col min="14643" max="14643" width="14.75" style="221" customWidth="1"/>
    <col min="14644" max="14644" width="9.25" style="221" bestFit="1" customWidth="1"/>
    <col min="14645" max="14645" width="13.875" style="221" customWidth="1"/>
    <col min="14646" max="14650" width="9.25" style="221" bestFit="1" customWidth="1"/>
    <col min="14651" max="14651" width="11.25" style="221" customWidth="1"/>
    <col min="14652" max="14652" width="14.875" style="221" customWidth="1"/>
    <col min="14653" max="14653" width="14" style="221" customWidth="1"/>
    <col min="14654" max="14654" width="13" style="221" customWidth="1"/>
    <col min="14655" max="14655" width="13.375" style="221" customWidth="1"/>
    <col min="14656" max="14656" width="10.125" style="221" customWidth="1"/>
    <col min="14657" max="14657" width="12.625" style="221" customWidth="1"/>
    <col min="14658" max="14662" width="9.25" style="221" bestFit="1" customWidth="1"/>
    <col min="14663" max="14663" width="9.875" style="221" customWidth="1"/>
    <col min="14664" max="14664" width="13.125" style="221" customWidth="1"/>
    <col min="14665" max="14665" width="12.375" style="221" customWidth="1"/>
    <col min="14666" max="14666" width="11" style="221" customWidth="1"/>
    <col min="14667" max="14667" width="11.625" style="221" customWidth="1"/>
    <col min="14668" max="14668" width="9.25" style="221" bestFit="1" customWidth="1"/>
    <col min="14669" max="14669" width="9.75" style="221" customWidth="1"/>
    <col min="14670" max="14676" width="9.25" style="221" bestFit="1" customWidth="1"/>
    <col min="14677" max="14677" width="11.625" style="221" customWidth="1"/>
    <col min="14678" max="14678" width="10.125" style="221" customWidth="1"/>
    <col min="14679" max="14679" width="13.25" style="221" customWidth="1"/>
    <col min="14680" max="14680" width="11.25" style="221" customWidth="1"/>
    <col min="14681" max="14681" width="13.625" style="221" customWidth="1"/>
    <col min="14682" max="14682" width="12.625" style="221" customWidth="1"/>
    <col min="14683" max="14683" width="11.125" style="221" customWidth="1"/>
    <col min="14684" max="14684" width="14.625" style="221" customWidth="1"/>
    <col min="14685" max="14685" width="15" style="221" customWidth="1"/>
    <col min="14686" max="14687" width="9.25" style="221" bestFit="1" customWidth="1"/>
    <col min="14688" max="14688" width="11.625" style="221" customWidth="1"/>
    <col min="14689" max="14689" width="11" style="221" customWidth="1"/>
    <col min="14690" max="14690" width="10.375" style="221" customWidth="1"/>
    <col min="14691" max="14691" width="11" style="221" customWidth="1"/>
    <col min="14692" max="14692" width="9.25" style="221" bestFit="1" customWidth="1"/>
    <col min="14693" max="14693" width="11.375" style="221" customWidth="1"/>
    <col min="14694" max="14700" width="9.25" style="221" bestFit="1" customWidth="1"/>
    <col min="14701" max="14701" width="10.875" style="221" customWidth="1"/>
    <col min="14702" max="14702" width="10.75" style="221" customWidth="1"/>
    <col min="14703" max="14703" width="10.875" style="221" customWidth="1"/>
    <col min="14704" max="14704" width="9.625" style="221" bestFit="1" customWidth="1"/>
    <col min="14705" max="14705" width="10.25" style="221" customWidth="1"/>
    <col min="14706" max="14710" width="9.625" style="221" bestFit="1" customWidth="1"/>
    <col min="14711" max="14711" width="9.25" style="221" bestFit="1" customWidth="1"/>
    <col min="14712" max="14712" width="11.875" style="221" customWidth="1"/>
    <col min="14713" max="14713" width="10.625" style="221" customWidth="1"/>
    <col min="14714" max="14714" width="9.625" style="221" bestFit="1" customWidth="1"/>
    <col min="14715" max="14715" width="10.125" style="221" customWidth="1"/>
    <col min="14716" max="14716" width="9.625" style="221" bestFit="1" customWidth="1"/>
    <col min="14717" max="14717" width="11.75" style="221" customWidth="1"/>
    <col min="14718" max="14720" width="9.25" style="221" bestFit="1" customWidth="1"/>
    <col min="14721" max="14723" width="9.625" style="221" bestFit="1" customWidth="1"/>
    <col min="14724" max="14725" width="10.75" style="221" customWidth="1"/>
    <col min="14726" max="14726" width="9.625" style="221" bestFit="1" customWidth="1"/>
    <col min="14727" max="14727" width="10.75" style="221" customWidth="1"/>
    <col min="14728" max="14728" width="9.625" style="221" bestFit="1" customWidth="1"/>
    <col min="14729" max="14729" width="11" style="221" customWidth="1"/>
    <col min="14730" max="14735" width="9.625" style="221" bestFit="1" customWidth="1"/>
    <col min="14736" max="14736" width="10.625" style="221" customWidth="1"/>
    <col min="14737" max="14737" width="11.125" style="221" customWidth="1"/>
    <col min="14738" max="14738" width="9.625" style="221" bestFit="1" customWidth="1"/>
    <col min="14739" max="14739" width="10.625" style="221" customWidth="1"/>
    <col min="14740" max="14740" width="9.625" style="221" bestFit="1" customWidth="1"/>
    <col min="14741" max="14741" width="10.625" style="221" customWidth="1"/>
    <col min="14742" max="14750" width="9.625" style="221" bestFit="1" customWidth="1"/>
    <col min="14751" max="14751" width="11" style="221" customWidth="1"/>
    <col min="14752" max="14752" width="10.875" style="221" customWidth="1"/>
    <col min="14753" max="14755" width="9.25" style="221" bestFit="1" customWidth="1"/>
    <col min="14756" max="14756" width="9.625" style="221" bestFit="1" customWidth="1"/>
    <col min="14757" max="14757" width="9.25" style="221" bestFit="1" customWidth="1"/>
    <col min="14758" max="14760" width="9.625" style="221" bestFit="1" customWidth="1"/>
    <col min="14761" max="14761" width="10.25" style="221" customWidth="1"/>
    <col min="14762" max="14762" width="9.625" style="221" bestFit="1" customWidth="1"/>
    <col min="14763" max="14763" width="10.875" style="221" customWidth="1"/>
    <col min="14764" max="14764" width="9.625" style="221" bestFit="1" customWidth="1"/>
    <col min="14765" max="14766" width="9.25" style="221" bestFit="1" customWidth="1"/>
    <col min="14767" max="14774" width="9.625" style="221" bestFit="1" customWidth="1"/>
    <col min="14775" max="14778" width="11.625" style="221" customWidth="1"/>
    <col min="14779" max="14783" width="9.75" style="221" bestFit="1" customWidth="1"/>
    <col min="14784" max="14784" width="12.125" style="221" customWidth="1"/>
    <col min="14785" max="14785" width="11.75" style="221" customWidth="1"/>
    <col min="14786" max="14786" width="10.875" style="221" bestFit="1" customWidth="1"/>
    <col min="14787" max="14787" width="12.125" style="221" customWidth="1"/>
    <col min="14788" max="14788" width="10.875" style="221" bestFit="1" customWidth="1"/>
    <col min="14789" max="14789" width="10.875" style="221" customWidth="1"/>
    <col min="14790" max="14790" width="10" style="221" customWidth="1"/>
    <col min="14791" max="14792" width="10.875" style="221" customWidth="1"/>
    <col min="14793" max="14793" width="9.625" style="221" bestFit="1" customWidth="1"/>
    <col min="14794" max="14795" width="12.125" style="221" bestFit="1" customWidth="1"/>
    <col min="14796" max="14796" width="9.625" style="221" bestFit="1" customWidth="1"/>
    <col min="14797" max="14797" width="12.875" style="221" customWidth="1"/>
    <col min="14798" max="14798" width="9.75" style="221" bestFit="1" customWidth="1"/>
    <col min="14799" max="14799" width="9.625" style="221" bestFit="1" customWidth="1"/>
    <col min="14800" max="14800" width="12.75" style="221" bestFit="1" customWidth="1"/>
    <col min="14801" max="14801" width="10.875" style="221" bestFit="1" customWidth="1"/>
    <col min="14802" max="14802" width="9.625" style="221" bestFit="1" customWidth="1"/>
    <col min="14803" max="14803" width="10.875" style="221" bestFit="1" customWidth="1"/>
    <col min="14804" max="14804" width="10.625" style="221" customWidth="1"/>
    <col min="14805" max="14805" width="10.875" style="221" bestFit="1" customWidth="1"/>
    <col min="14806" max="14806" width="11.25" style="221" customWidth="1"/>
    <col min="14807" max="14807" width="9.125" style="221"/>
    <col min="14808" max="14808" width="10.75" style="221" customWidth="1"/>
    <col min="14809" max="14809" width="11.125" style="221" customWidth="1"/>
    <col min="14810" max="14810" width="9.625" style="221" bestFit="1" customWidth="1"/>
    <col min="14811" max="14812" width="10.125" style="221" customWidth="1"/>
    <col min="14813" max="14813" width="10.875" style="221" bestFit="1" customWidth="1"/>
    <col min="14814" max="14848" width="9.125" style="221"/>
    <col min="14849" max="14849" width="0.125" style="221" customWidth="1"/>
    <col min="14850" max="14850" width="52.375" style="221" customWidth="1"/>
    <col min="14851" max="14851" width="8.125" style="221" customWidth="1"/>
    <col min="14852" max="14852" width="9.875" style="221" customWidth="1"/>
    <col min="14853" max="14853" width="13.75" style="221" customWidth="1"/>
    <col min="14854" max="14854" width="9.25" style="221" bestFit="1" customWidth="1"/>
    <col min="14855" max="14855" width="9.625" style="221" customWidth="1"/>
    <col min="14856" max="14856" width="9" style="221" customWidth="1"/>
    <col min="14857" max="14858" width="9.25" style="221" bestFit="1" customWidth="1"/>
    <col min="14859" max="14859" width="10.375" style="221" customWidth="1"/>
    <col min="14860" max="14860" width="13.875" style="221" customWidth="1"/>
    <col min="14861" max="14861" width="12.375" style="221" customWidth="1"/>
    <col min="14862" max="14862" width="10.625" style="221" customWidth="1"/>
    <col min="14863" max="14863" width="13.25" style="221" customWidth="1"/>
    <col min="14864" max="14864" width="9.25" style="221" bestFit="1" customWidth="1"/>
    <col min="14865" max="14865" width="13" style="221" customWidth="1"/>
    <col min="14866" max="14866" width="8.75" style="221" customWidth="1"/>
    <col min="14867" max="14870" width="9.25" style="221" bestFit="1" customWidth="1"/>
    <col min="14871" max="14871" width="11.75" style="221" customWidth="1"/>
    <col min="14872" max="14872" width="14.125" style="221" customWidth="1"/>
    <col min="14873" max="14873" width="13.75" style="221" customWidth="1"/>
    <col min="14874" max="14874" width="10.875" style="221" customWidth="1"/>
    <col min="14875" max="14875" width="12.375" style="221" customWidth="1"/>
    <col min="14876" max="14876" width="11.875" style="221" customWidth="1"/>
    <col min="14877" max="14877" width="13.125" style="221" customWidth="1"/>
    <col min="14878" max="14882" width="9.25" style="221" bestFit="1" customWidth="1"/>
    <col min="14883" max="14883" width="11.75" style="221" customWidth="1"/>
    <col min="14884" max="14884" width="14.375" style="221" customWidth="1"/>
    <col min="14885" max="14885" width="13.625" style="221" customWidth="1"/>
    <col min="14886" max="14886" width="11" style="221" customWidth="1"/>
    <col min="14887" max="14887" width="13" style="221" customWidth="1"/>
    <col min="14888" max="14888" width="9.25" style="221" bestFit="1" customWidth="1"/>
    <col min="14889" max="14889" width="12.75" style="221" customWidth="1"/>
    <col min="14890" max="14894" width="9.25" style="221" bestFit="1" customWidth="1"/>
    <col min="14895" max="14895" width="10.75" style="221" customWidth="1"/>
    <col min="14896" max="14896" width="14.25" style="221" customWidth="1"/>
    <col min="14897" max="14897" width="13.75" style="221" customWidth="1"/>
    <col min="14898" max="14898" width="12" style="221" customWidth="1"/>
    <col min="14899" max="14899" width="14.75" style="221" customWidth="1"/>
    <col min="14900" max="14900" width="9.25" style="221" bestFit="1" customWidth="1"/>
    <col min="14901" max="14901" width="13.875" style="221" customWidth="1"/>
    <col min="14902" max="14906" width="9.25" style="221" bestFit="1" customWidth="1"/>
    <col min="14907" max="14907" width="11.25" style="221" customWidth="1"/>
    <col min="14908" max="14908" width="14.875" style="221" customWidth="1"/>
    <col min="14909" max="14909" width="14" style="221" customWidth="1"/>
    <col min="14910" max="14910" width="13" style="221" customWidth="1"/>
    <col min="14911" max="14911" width="13.375" style="221" customWidth="1"/>
    <col min="14912" max="14912" width="10.125" style="221" customWidth="1"/>
    <col min="14913" max="14913" width="12.625" style="221" customWidth="1"/>
    <col min="14914" max="14918" width="9.25" style="221" bestFit="1" customWidth="1"/>
    <col min="14919" max="14919" width="9.875" style="221" customWidth="1"/>
    <col min="14920" max="14920" width="13.125" style="221" customWidth="1"/>
    <col min="14921" max="14921" width="12.375" style="221" customWidth="1"/>
    <col min="14922" max="14922" width="11" style="221" customWidth="1"/>
    <col min="14923" max="14923" width="11.625" style="221" customWidth="1"/>
    <col min="14924" max="14924" width="9.25" style="221" bestFit="1" customWidth="1"/>
    <col min="14925" max="14925" width="9.75" style="221" customWidth="1"/>
    <col min="14926" max="14932" width="9.25" style="221" bestFit="1" customWidth="1"/>
    <col min="14933" max="14933" width="11.625" style="221" customWidth="1"/>
    <col min="14934" max="14934" width="10.125" style="221" customWidth="1"/>
    <col min="14935" max="14935" width="13.25" style="221" customWidth="1"/>
    <col min="14936" max="14936" width="11.25" style="221" customWidth="1"/>
    <col min="14937" max="14937" width="13.625" style="221" customWidth="1"/>
    <col min="14938" max="14938" width="12.625" style="221" customWidth="1"/>
    <col min="14939" max="14939" width="11.125" style="221" customWidth="1"/>
    <col min="14940" max="14940" width="14.625" style="221" customWidth="1"/>
    <col min="14941" max="14941" width="15" style="221" customWidth="1"/>
    <col min="14942" max="14943" width="9.25" style="221" bestFit="1" customWidth="1"/>
    <col min="14944" max="14944" width="11.625" style="221" customWidth="1"/>
    <col min="14945" max="14945" width="11" style="221" customWidth="1"/>
    <col min="14946" max="14946" width="10.375" style="221" customWidth="1"/>
    <col min="14947" max="14947" width="11" style="221" customWidth="1"/>
    <col min="14948" max="14948" width="9.25" style="221" bestFit="1" customWidth="1"/>
    <col min="14949" max="14949" width="11.375" style="221" customWidth="1"/>
    <col min="14950" max="14956" width="9.25" style="221" bestFit="1" customWidth="1"/>
    <col min="14957" max="14957" width="10.875" style="221" customWidth="1"/>
    <col min="14958" max="14958" width="10.75" style="221" customWidth="1"/>
    <col min="14959" max="14959" width="10.875" style="221" customWidth="1"/>
    <col min="14960" max="14960" width="9.625" style="221" bestFit="1" customWidth="1"/>
    <col min="14961" max="14961" width="10.25" style="221" customWidth="1"/>
    <col min="14962" max="14966" width="9.625" style="221" bestFit="1" customWidth="1"/>
    <col min="14967" max="14967" width="9.25" style="221" bestFit="1" customWidth="1"/>
    <col min="14968" max="14968" width="11.875" style="221" customWidth="1"/>
    <col min="14969" max="14969" width="10.625" style="221" customWidth="1"/>
    <col min="14970" max="14970" width="9.625" style="221" bestFit="1" customWidth="1"/>
    <col min="14971" max="14971" width="10.125" style="221" customWidth="1"/>
    <col min="14972" max="14972" width="9.625" style="221" bestFit="1" customWidth="1"/>
    <col min="14973" max="14973" width="11.75" style="221" customWidth="1"/>
    <col min="14974" max="14976" width="9.25" style="221" bestFit="1" customWidth="1"/>
    <col min="14977" max="14979" width="9.625" style="221" bestFit="1" customWidth="1"/>
    <col min="14980" max="14981" width="10.75" style="221" customWidth="1"/>
    <col min="14982" max="14982" width="9.625" style="221" bestFit="1" customWidth="1"/>
    <col min="14983" max="14983" width="10.75" style="221" customWidth="1"/>
    <col min="14984" max="14984" width="9.625" style="221" bestFit="1" customWidth="1"/>
    <col min="14985" max="14985" width="11" style="221" customWidth="1"/>
    <col min="14986" max="14991" width="9.625" style="221" bestFit="1" customWidth="1"/>
    <col min="14992" max="14992" width="10.625" style="221" customWidth="1"/>
    <col min="14993" max="14993" width="11.125" style="221" customWidth="1"/>
    <col min="14994" max="14994" width="9.625" style="221" bestFit="1" customWidth="1"/>
    <col min="14995" max="14995" width="10.625" style="221" customWidth="1"/>
    <col min="14996" max="14996" width="9.625" style="221" bestFit="1" customWidth="1"/>
    <col min="14997" max="14997" width="10.625" style="221" customWidth="1"/>
    <col min="14998" max="15006" width="9.625" style="221" bestFit="1" customWidth="1"/>
    <col min="15007" max="15007" width="11" style="221" customWidth="1"/>
    <col min="15008" max="15008" width="10.875" style="221" customWidth="1"/>
    <col min="15009" max="15011" width="9.25" style="221" bestFit="1" customWidth="1"/>
    <col min="15012" max="15012" width="9.625" style="221" bestFit="1" customWidth="1"/>
    <col min="15013" max="15013" width="9.25" style="221" bestFit="1" customWidth="1"/>
    <col min="15014" max="15016" width="9.625" style="221" bestFit="1" customWidth="1"/>
    <col min="15017" max="15017" width="10.25" style="221" customWidth="1"/>
    <col min="15018" max="15018" width="9.625" style="221" bestFit="1" customWidth="1"/>
    <col min="15019" max="15019" width="10.875" style="221" customWidth="1"/>
    <col min="15020" max="15020" width="9.625" style="221" bestFit="1" customWidth="1"/>
    <col min="15021" max="15022" width="9.25" style="221" bestFit="1" customWidth="1"/>
    <col min="15023" max="15030" width="9.625" style="221" bestFit="1" customWidth="1"/>
    <col min="15031" max="15034" width="11.625" style="221" customWidth="1"/>
    <col min="15035" max="15039" width="9.75" style="221" bestFit="1" customWidth="1"/>
    <col min="15040" max="15040" width="12.125" style="221" customWidth="1"/>
    <col min="15041" max="15041" width="11.75" style="221" customWidth="1"/>
    <col min="15042" max="15042" width="10.875" style="221" bestFit="1" customWidth="1"/>
    <col min="15043" max="15043" width="12.125" style="221" customWidth="1"/>
    <col min="15044" max="15044" width="10.875" style="221" bestFit="1" customWidth="1"/>
    <col min="15045" max="15045" width="10.875" style="221" customWidth="1"/>
    <col min="15046" max="15046" width="10" style="221" customWidth="1"/>
    <col min="15047" max="15048" width="10.875" style="221" customWidth="1"/>
    <col min="15049" max="15049" width="9.625" style="221" bestFit="1" customWidth="1"/>
    <col min="15050" max="15051" width="12.125" style="221" bestFit="1" customWidth="1"/>
    <col min="15052" max="15052" width="9.625" style="221" bestFit="1" customWidth="1"/>
    <col min="15053" max="15053" width="12.875" style="221" customWidth="1"/>
    <col min="15054" max="15054" width="9.75" style="221" bestFit="1" customWidth="1"/>
    <col min="15055" max="15055" width="9.625" style="221" bestFit="1" customWidth="1"/>
    <col min="15056" max="15056" width="12.75" style="221" bestFit="1" customWidth="1"/>
    <col min="15057" max="15057" width="10.875" style="221" bestFit="1" customWidth="1"/>
    <col min="15058" max="15058" width="9.625" style="221" bestFit="1" customWidth="1"/>
    <col min="15059" max="15059" width="10.875" style="221" bestFit="1" customWidth="1"/>
    <col min="15060" max="15060" width="10.625" style="221" customWidth="1"/>
    <col min="15061" max="15061" width="10.875" style="221" bestFit="1" customWidth="1"/>
    <col min="15062" max="15062" width="11.25" style="221" customWidth="1"/>
    <col min="15063" max="15063" width="9.125" style="221"/>
    <col min="15064" max="15064" width="10.75" style="221" customWidth="1"/>
    <col min="15065" max="15065" width="11.125" style="221" customWidth="1"/>
    <col min="15066" max="15066" width="9.625" style="221" bestFit="1" customWidth="1"/>
    <col min="15067" max="15068" width="10.125" style="221" customWidth="1"/>
    <col min="15069" max="15069" width="10.875" style="221" bestFit="1" customWidth="1"/>
    <col min="15070" max="15104" width="9.125" style="221"/>
    <col min="15105" max="15105" width="0.125" style="221" customWidth="1"/>
    <col min="15106" max="15106" width="52.375" style="221" customWidth="1"/>
    <col min="15107" max="15107" width="8.125" style="221" customWidth="1"/>
    <col min="15108" max="15108" width="9.875" style="221" customWidth="1"/>
    <col min="15109" max="15109" width="13.75" style="221" customWidth="1"/>
    <col min="15110" max="15110" width="9.25" style="221" bestFit="1" customWidth="1"/>
    <col min="15111" max="15111" width="9.625" style="221" customWidth="1"/>
    <col min="15112" max="15112" width="9" style="221" customWidth="1"/>
    <col min="15113" max="15114" width="9.25" style="221" bestFit="1" customWidth="1"/>
    <col min="15115" max="15115" width="10.375" style="221" customWidth="1"/>
    <col min="15116" max="15116" width="13.875" style="221" customWidth="1"/>
    <col min="15117" max="15117" width="12.375" style="221" customWidth="1"/>
    <col min="15118" max="15118" width="10.625" style="221" customWidth="1"/>
    <col min="15119" max="15119" width="13.25" style="221" customWidth="1"/>
    <col min="15120" max="15120" width="9.25" style="221" bestFit="1" customWidth="1"/>
    <col min="15121" max="15121" width="13" style="221" customWidth="1"/>
    <col min="15122" max="15122" width="8.75" style="221" customWidth="1"/>
    <col min="15123" max="15126" width="9.25" style="221" bestFit="1" customWidth="1"/>
    <col min="15127" max="15127" width="11.75" style="221" customWidth="1"/>
    <col min="15128" max="15128" width="14.125" style="221" customWidth="1"/>
    <col min="15129" max="15129" width="13.75" style="221" customWidth="1"/>
    <col min="15130" max="15130" width="10.875" style="221" customWidth="1"/>
    <col min="15131" max="15131" width="12.375" style="221" customWidth="1"/>
    <col min="15132" max="15132" width="11.875" style="221" customWidth="1"/>
    <col min="15133" max="15133" width="13.125" style="221" customWidth="1"/>
    <col min="15134" max="15138" width="9.25" style="221" bestFit="1" customWidth="1"/>
    <col min="15139" max="15139" width="11.75" style="221" customWidth="1"/>
    <col min="15140" max="15140" width="14.375" style="221" customWidth="1"/>
    <col min="15141" max="15141" width="13.625" style="221" customWidth="1"/>
    <col min="15142" max="15142" width="11" style="221" customWidth="1"/>
    <col min="15143" max="15143" width="13" style="221" customWidth="1"/>
    <col min="15144" max="15144" width="9.25" style="221" bestFit="1" customWidth="1"/>
    <col min="15145" max="15145" width="12.75" style="221" customWidth="1"/>
    <col min="15146" max="15150" width="9.25" style="221" bestFit="1" customWidth="1"/>
    <col min="15151" max="15151" width="10.75" style="221" customWidth="1"/>
    <col min="15152" max="15152" width="14.25" style="221" customWidth="1"/>
    <col min="15153" max="15153" width="13.75" style="221" customWidth="1"/>
    <col min="15154" max="15154" width="12" style="221" customWidth="1"/>
    <col min="15155" max="15155" width="14.75" style="221" customWidth="1"/>
    <col min="15156" max="15156" width="9.25" style="221" bestFit="1" customWidth="1"/>
    <col min="15157" max="15157" width="13.875" style="221" customWidth="1"/>
    <col min="15158" max="15162" width="9.25" style="221" bestFit="1" customWidth="1"/>
    <col min="15163" max="15163" width="11.25" style="221" customWidth="1"/>
    <col min="15164" max="15164" width="14.875" style="221" customWidth="1"/>
    <col min="15165" max="15165" width="14" style="221" customWidth="1"/>
    <col min="15166" max="15166" width="13" style="221" customWidth="1"/>
    <col min="15167" max="15167" width="13.375" style="221" customWidth="1"/>
    <col min="15168" max="15168" width="10.125" style="221" customWidth="1"/>
    <col min="15169" max="15169" width="12.625" style="221" customWidth="1"/>
    <col min="15170" max="15174" width="9.25" style="221" bestFit="1" customWidth="1"/>
    <col min="15175" max="15175" width="9.875" style="221" customWidth="1"/>
    <col min="15176" max="15176" width="13.125" style="221" customWidth="1"/>
    <col min="15177" max="15177" width="12.375" style="221" customWidth="1"/>
    <col min="15178" max="15178" width="11" style="221" customWidth="1"/>
    <col min="15179" max="15179" width="11.625" style="221" customWidth="1"/>
    <col min="15180" max="15180" width="9.25" style="221" bestFit="1" customWidth="1"/>
    <col min="15181" max="15181" width="9.75" style="221" customWidth="1"/>
    <col min="15182" max="15188" width="9.25" style="221" bestFit="1" customWidth="1"/>
    <col min="15189" max="15189" width="11.625" style="221" customWidth="1"/>
    <col min="15190" max="15190" width="10.125" style="221" customWidth="1"/>
    <col min="15191" max="15191" width="13.25" style="221" customWidth="1"/>
    <col min="15192" max="15192" width="11.25" style="221" customWidth="1"/>
    <col min="15193" max="15193" width="13.625" style="221" customWidth="1"/>
    <col min="15194" max="15194" width="12.625" style="221" customWidth="1"/>
    <col min="15195" max="15195" width="11.125" style="221" customWidth="1"/>
    <col min="15196" max="15196" width="14.625" style="221" customWidth="1"/>
    <col min="15197" max="15197" width="15" style="221" customWidth="1"/>
    <col min="15198" max="15199" width="9.25" style="221" bestFit="1" customWidth="1"/>
    <col min="15200" max="15200" width="11.625" style="221" customWidth="1"/>
    <col min="15201" max="15201" width="11" style="221" customWidth="1"/>
    <col min="15202" max="15202" width="10.375" style="221" customWidth="1"/>
    <col min="15203" max="15203" width="11" style="221" customWidth="1"/>
    <col min="15204" max="15204" width="9.25" style="221" bestFit="1" customWidth="1"/>
    <col min="15205" max="15205" width="11.375" style="221" customWidth="1"/>
    <col min="15206" max="15212" width="9.25" style="221" bestFit="1" customWidth="1"/>
    <col min="15213" max="15213" width="10.875" style="221" customWidth="1"/>
    <col min="15214" max="15214" width="10.75" style="221" customWidth="1"/>
    <col min="15215" max="15215" width="10.875" style="221" customWidth="1"/>
    <col min="15216" max="15216" width="9.625" style="221" bestFit="1" customWidth="1"/>
    <col min="15217" max="15217" width="10.25" style="221" customWidth="1"/>
    <col min="15218" max="15222" width="9.625" style="221" bestFit="1" customWidth="1"/>
    <col min="15223" max="15223" width="9.25" style="221" bestFit="1" customWidth="1"/>
    <col min="15224" max="15224" width="11.875" style="221" customWidth="1"/>
    <col min="15225" max="15225" width="10.625" style="221" customWidth="1"/>
    <col min="15226" max="15226" width="9.625" style="221" bestFit="1" customWidth="1"/>
    <col min="15227" max="15227" width="10.125" style="221" customWidth="1"/>
    <col min="15228" max="15228" width="9.625" style="221" bestFit="1" customWidth="1"/>
    <col min="15229" max="15229" width="11.75" style="221" customWidth="1"/>
    <col min="15230" max="15232" width="9.25" style="221" bestFit="1" customWidth="1"/>
    <col min="15233" max="15235" width="9.625" style="221" bestFit="1" customWidth="1"/>
    <col min="15236" max="15237" width="10.75" style="221" customWidth="1"/>
    <col min="15238" max="15238" width="9.625" style="221" bestFit="1" customWidth="1"/>
    <col min="15239" max="15239" width="10.75" style="221" customWidth="1"/>
    <col min="15240" max="15240" width="9.625" style="221" bestFit="1" customWidth="1"/>
    <col min="15241" max="15241" width="11" style="221" customWidth="1"/>
    <col min="15242" max="15247" width="9.625" style="221" bestFit="1" customWidth="1"/>
    <col min="15248" max="15248" width="10.625" style="221" customWidth="1"/>
    <col min="15249" max="15249" width="11.125" style="221" customWidth="1"/>
    <col min="15250" max="15250" width="9.625" style="221" bestFit="1" customWidth="1"/>
    <col min="15251" max="15251" width="10.625" style="221" customWidth="1"/>
    <col min="15252" max="15252" width="9.625" style="221" bestFit="1" customWidth="1"/>
    <col min="15253" max="15253" width="10.625" style="221" customWidth="1"/>
    <col min="15254" max="15262" width="9.625" style="221" bestFit="1" customWidth="1"/>
    <col min="15263" max="15263" width="11" style="221" customWidth="1"/>
    <col min="15264" max="15264" width="10.875" style="221" customWidth="1"/>
    <col min="15265" max="15267" width="9.25" style="221" bestFit="1" customWidth="1"/>
    <col min="15268" max="15268" width="9.625" style="221" bestFit="1" customWidth="1"/>
    <col min="15269" max="15269" width="9.25" style="221" bestFit="1" customWidth="1"/>
    <col min="15270" max="15272" width="9.625" style="221" bestFit="1" customWidth="1"/>
    <col min="15273" max="15273" width="10.25" style="221" customWidth="1"/>
    <col min="15274" max="15274" width="9.625" style="221" bestFit="1" customWidth="1"/>
    <col min="15275" max="15275" width="10.875" style="221" customWidth="1"/>
    <col min="15276" max="15276" width="9.625" style="221" bestFit="1" customWidth="1"/>
    <col min="15277" max="15278" width="9.25" style="221" bestFit="1" customWidth="1"/>
    <col min="15279" max="15286" width="9.625" style="221" bestFit="1" customWidth="1"/>
    <col min="15287" max="15290" width="11.625" style="221" customWidth="1"/>
    <col min="15291" max="15295" width="9.75" style="221" bestFit="1" customWidth="1"/>
    <col min="15296" max="15296" width="12.125" style="221" customWidth="1"/>
    <col min="15297" max="15297" width="11.75" style="221" customWidth="1"/>
    <col min="15298" max="15298" width="10.875" style="221" bestFit="1" customWidth="1"/>
    <col min="15299" max="15299" width="12.125" style="221" customWidth="1"/>
    <col min="15300" max="15300" width="10.875" style="221" bestFit="1" customWidth="1"/>
    <col min="15301" max="15301" width="10.875" style="221" customWidth="1"/>
    <col min="15302" max="15302" width="10" style="221" customWidth="1"/>
    <col min="15303" max="15304" width="10.875" style="221" customWidth="1"/>
    <col min="15305" max="15305" width="9.625" style="221" bestFit="1" customWidth="1"/>
    <col min="15306" max="15307" width="12.125" style="221" bestFit="1" customWidth="1"/>
    <col min="15308" max="15308" width="9.625" style="221" bestFit="1" customWidth="1"/>
    <col min="15309" max="15309" width="12.875" style="221" customWidth="1"/>
    <col min="15310" max="15310" width="9.75" style="221" bestFit="1" customWidth="1"/>
    <col min="15311" max="15311" width="9.625" style="221" bestFit="1" customWidth="1"/>
    <col min="15312" max="15312" width="12.75" style="221" bestFit="1" customWidth="1"/>
    <col min="15313" max="15313" width="10.875" style="221" bestFit="1" customWidth="1"/>
    <col min="15314" max="15314" width="9.625" style="221" bestFit="1" customWidth="1"/>
    <col min="15315" max="15315" width="10.875" style="221" bestFit="1" customWidth="1"/>
    <col min="15316" max="15316" width="10.625" style="221" customWidth="1"/>
    <col min="15317" max="15317" width="10.875" style="221" bestFit="1" customWidth="1"/>
    <col min="15318" max="15318" width="11.25" style="221" customWidth="1"/>
    <col min="15319" max="15319" width="9.125" style="221"/>
    <col min="15320" max="15320" width="10.75" style="221" customWidth="1"/>
    <col min="15321" max="15321" width="11.125" style="221" customWidth="1"/>
    <col min="15322" max="15322" width="9.625" style="221" bestFit="1" customWidth="1"/>
    <col min="15323" max="15324" width="10.125" style="221" customWidth="1"/>
    <col min="15325" max="15325" width="10.875" style="221" bestFit="1" customWidth="1"/>
    <col min="15326" max="15360" width="9.125" style="221"/>
    <col min="15361" max="15361" width="0.125" style="221" customWidth="1"/>
    <col min="15362" max="15362" width="52.375" style="221" customWidth="1"/>
    <col min="15363" max="15363" width="8.125" style="221" customWidth="1"/>
    <col min="15364" max="15364" width="9.875" style="221" customWidth="1"/>
    <col min="15365" max="15365" width="13.75" style="221" customWidth="1"/>
    <col min="15366" max="15366" width="9.25" style="221" bestFit="1" customWidth="1"/>
    <col min="15367" max="15367" width="9.625" style="221" customWidth="1"/>
    <col min="15368" max="15368" width="9" style="221" customWidth="1"/>
    <col min="15369" max="15370" width="9.25" style="221" bestFit="1" customWidth="1"/>
    <col min="15371" max="15371" width="10.375" style="221" customWidth="1"/>
    <col min="15372" max="15372" width="13.875" style="221" customWidth="1"/>
    <col min="15373" max="15373" width="12.375" style="221" customWidth="1"/>
    <col min="15374" max="15374" width="10.625" style="221" customWidth="1"/>
    <col min="15375" max="15375" width="13.25" style="221" customWidth="1"/>
    <col min="15376" max="15376" width="9.25" style="221" bestFit="1" customWidth="1"/>
    <col min="15377" max="15377" width="13" style="221" customWidth="1"/>
    <col min="15378" max="15378" width="8.75" style="221" customWidth="1"/>
    <col min="15379" max="15382" width="9.25" style="221" bestFit="1" customWidth="1"/>
    <col min="15383" max="15383" width="11.75" style="221" customWidth="1"/>
    <col min="15384" max="15384" width="14.125" style="221" customWidth="1"/>
    <col min="15385" max="15385" width="13.75" style="221" customWidth="1"/>
    <col min="15386" max="15386" width="10.875" style="221" customWidth="1"/>
    <col min="15387" max="15387" width="12.375" style="221" customWidth="1"/>
    <col min="15388" max="15388" width="11.875" style="221" customWidth="1"/>
    <col min="15389" max="15389" width="13.125" style="221" customWidth="1"/>
    <col min="15390" max="15394" width="9.25" style="221" bestFit="1" customWidth="1"/>
    <col min="15395" max="15395" width="11.75" style="221" customWidth="1"/>
    <col min="15396" max="15396" width="14.375" style="221" customWidth="1"/>
    <col min="15397" max="15397" width="13.625" style="221" customWidth="1"/>
    <col min="15398" max="15398" width="11" style="221" customWidth="1"/>
    <col min="15399" max="15399" width="13" style="221" customWidth="1"/>
    <col min="15400" max="15400" width="9.25" style="221" bestFit="1" customWidth="1"/>
    <col min="15401" max="15401" width="12.75" style="221" customWidth="1"/>
    <col min="15402" max="15406" width="9.25" style="221" bestFit="1" customWidth="1"/>
    <col min="15407" max="15407" width="10.75" style="221" customWidth="1"/>
    <col min="15408" max="15408" width="14.25" style="221" customWidth="1"/>
    <col min="15409" max="15409" width="13.75" style="221" customWidth="1"/>
    <col min="15410" max="15410" width="12" style="221" customWidth="1"/>
    <col min="15411" max="15411" width="14.75" style="221" customWidth="1"/>
    <col min="15412" max="15412" width="9.25" style="221" bestFit="1" customWidth="1"/>
    <col min="15413" max="15413" width="13.875" style="221" customWidth="1"/>
    <col min="15414" max="15418" width="9.25" style="221" bestFit="1" customWidth="1"/>
    <col min="15419" max="15419" width="11.25" style="221" customWidth="1"/>
    <col min="15420" max="15420" width="14.875" style="221" customWidth="1"/>
    <col min="15421" max="15421" width="14" style="221" customWidth="1"/>
    <col min="15422" max="15422" width="13" style="221" customWidth="1"/>
    <col min="15423" max="15423" width="13.375" style="221" customWidth="1"/>
    <col min="15424" max="15424" width="10.125" style="221" customWidth="1"/>
    <col min="15425" max="15425" width="12.625" style="221" customWidth="1"/>
    <col min="15426" max="15430" width="9.25" style="221" bestFit="1" customWidth="1"/>
    <col min="15431" max="15431" width="9.875" style="221" customWidth="1"/>
    <col min="15432" max="15432" width="13.125" style="221" customWidth="1"/>
    <col min="15433" max="15433" width="12.375" style="221" customWidth="1"/>
    <col min="15434" max="15434" width="11" style="221" customWidth="1"/>
    <col min="15435" max="15435" width="11.625" style="221" customWidth="1"/>
    <col min="15436" max="15436" width="9.25" style="221" bestFit="1" customWidth="1"/>
    <col min="15437" max="15437" width="9.75" style="221" customWidth="1"/>
    <col min="15438" max="15444" width="9.25" style="221" bestFit="1" customWidth="1"/>
    <col min="15445" max="15445" width="11.625" style="221" customWidth="1"/>
    <col min="15446" max="15446" width="10.125" style="221" customWidth="1"/>
    <col min="15447" max="15447" width="13.25" style="221" customWidth="1"/>
    <col min="15448" max="15448" width="11.25" style="221" customWidth="1"/>
    <col min="15449" max="15449" width="13.625" style="221" customWidth="1"/>
    <col min="15450" max="15450" width="12.625" style="221" customWidth="1"/>
    <col min="15451" max="15451" width="11.125" style="221" customWidth="1"/>
    <col min="15452" max="15452" width="14.625" style="221" customWidth="1"/>
    <col min="15453" max="15453" width="15" style="221" customWidth="1"/>
    <col min="15454" max="15455" width="9.25" style="221" bestFit="1" customWidth="1"/>
    <col min="15456" max="15456" width="11.625" style="221" customWidth="1"/>
    <col min="15457" max="15457" width="11" style="221" customWidth="1"/>
    <col min="15458" max="15458" width="10.375" style="221" customWidth="1"/>
    <col min="15459" max="15459" width="11" style="221" customWidth="1"/>
    <col min="15460" max="15460" width="9.25" style="221" bestFit="1" customWidth="1"/>
    <col min="15461" max="15461" width="11.375" style="221" customWidth="1"/>
    <col min="15462" max="15468" width="9.25" style="221" bestFit="1" customWidth="1"/>
    <col min="15469" max="15469" width="10.875" style="221" customWidth="1"/>
    <col min="15470" max="15470" width="10.75" style="221" customWidth="1"/>
    <col min="15471" max="15471" width="10.875" style="221" customWidth="1"/>
    <col min="15472" max="15472" width="9.625" style="221" bestFit="1" customWidth="1"/>
    <col min="15473" max="15473" width="10.25" style="221" customWidth="1"/>
    <col min="15474" max="15478" width="9.625" style="221" bestFit="1" customWidth="1"/>
    <col min="15479" max="15479" width="9.25" style="221" bestFit="1" customWidth="1"/>
    <col min="15480" max="15480" width="11.875" style="221" customWidth="1"/>
    <col min="15481" max="15481" width="10.625" style="221" customWidth="1"/>
    <col min="15482" max="15482" width="9.625" style="221" bestFit="1" customWidth="1"/>
    <col min="15483" max="15483" width="10.125" style="221" customWidth="1"/>
    <col min="15484" max="15484" width="9.625" style="221" bestFit="1" customWidth="1"/>
    <col min="15485" max="15485" width="11.75" style="221" customWidth="1"/>
    <col min="15486" max="15488" width="9.25" style="221" bestFit="1" customWidth="1"/>
    <col min="15489" max="15491" width="9.625" style="221" bestFit="1" customWidth="1"/>
    <col min="15492" max="15493" width="10.75" style="221" customWidth="1"/>
    <col min="15494" max="15494" width="9.625" style="221" bestFit="1" customWidth="1"/>
    <col min="15495" max="15495" width="10.75" style="221" customWidth="1"/>
    <col min="15496" max="15496" width="9.625" style="221" bestFit="1" customWidth="1"/>
    <col min="15497" max="15497" width="11" style="221" customWidth="1"/>
    <col min="15498" max="15503" width="9.625" style="221" bestFit="1" customWidth="1"/>
    <col min="15504" max="15504" width="10.625" style="221" customWidth="1"/>
    <col min="15505" max="15505" width="11.125" style="221" customWidth="1"/>
    <col min="15506" max="15506" width="9.625" style="221" bestFit="1" customWidth="1"/>
    <col min="15507" max="15507" width="10.625" style="221" customWidth="1"/>
    <col min="15508" max="15508" width="9.625" style="221" bestFit="1" customWidth="1"/>
    <col min="15509" max="15509" width="10.625" style="221" customWidth="1"/>
    <col min="15510" max="15518" width="9.625" style="221" bestFit="1" customWidth="1"/>
    <col min="15519" max="15519" width="11" style="221" customWidth="1"/>
    <col min="15520" max="15520" width="10.875" style="221" customWidth="1"/>
    <col min="15521" max="15523" width="9.25" style="221" bestFit="1" customWidth="1"/>
    <col min="15524" max="15524" width="9.625" style="221" bestFit="1" customWidth="1"/>
    <col min="15525" max="15525" width="9.25" style="221" bestFit="1" customWidth="1"/>
    <col min="15526" max="15528" width="9.625" style="221" bestFit="1" customWidth="1"/>
    <col min="15529" max="15529" width="10.25" style="221" customWidth="1"/>
    <col min="15530" max="15530" width="9.625" style="221" bestFit="1" customWidth="1"/>
    <col min="15531" max="15531" width="10.875" style="221" customWidth="1"/>
    <col min="15532" max="15532" width="9.625" style="221" bestFit="1" customWidth="1"/>
    <col min="15533" max="15534" width="9.25" style="221" bestFit="1" customWidth="1"/>
    <col min="15535" max="15542" width="9.625" style="221" bestFit="1" customWidth="1"/>
    <col min="15543" max="15546" width="11.625" style="221" customWidth="1"/>
    <col min="15547" max="15551" width="9.75" style="221" bestFit="1" customWidth="1"/>
    <col min="15552" max="15552" width="12.125" style="221" customWidth="1"/>
    <col min="15553" max="15553" width="11.75" style="221" customWidth="1"/>
    <col min="15554" max="15554" width="10.875" style="221" bestFit="1" customWidth="1"/>
    <col min="15555" max="15555" width="12.125" style="221" customWidth="1"/>
    <col min="15556" max="15556" width="10.875" style="221" bestFit="1" customWidth="1"/>
    <col min="15557" max="15557" width="10.875" style="221" customWidth="1"/>
    <col min="15558" max="15558" width="10" style="221" customWidth="1"/>
    <col min="15559" max="15560" width="10.875" style="221" customWidth="1"/>
    <col min="15561" max="15561" width="9.625" style="221" bestFit="1" customWidth="1"/>
    <col min="15562" max="15563" width="12.125" style="221" bestFit="1" customWidth="1"/>
    <col min="15564" max="15564" width="9.625" style="221" bestFit="1" customWidth="1"/>
    <col min="15565" max="15565" width="12.875" style="221" customWidth="1"/>
    <col min="15566" max="15566" width="9.75" style="221" bestFit="1" customWidth="1"/>
    <col min="15567" max="15567" width="9.625" style="221" bestFit="1" customWidth="1"/>
    <col min="15568" max="15568" width="12.75" style="221" bestFit="1" customWidth="1"/>
    <col min="15569" max="15569" width="10.875" style="221" bestFit="1" customWidth="1"/>
    <col min="15570" max="15570" width="9.625" style="221" bestFit="1" customWidth="1"/>
    <col min="15571" max="15571" width="10.875" style="221" bestFit="1" customWidth="1"/>
    <col min="15572" max="15572" width="10.625" style="221" customWidth="1"/>
    <col min="15573" max="15573" width="10.875" style="221" bestFit="1" customWidth="1"/>
    <col min="15574" max="15574" width="11.25" style="221" customWidth="1"/>
    <col min="15575" max="15575" width="9.125" style="221"/>
    <col min="15576" max="15576" width="10.75" style="221" customWidth="1"/>
    <col min="15577" max="15577" width="11.125" style="221" customWidth="1"/>
    <col min="15578" max="15578" width="9.625" style="221" bestFit="1" customWidth="1"/>
    <col min="15579" max="15580" width="10.125" style="221" customWidth="1"/>
    <col min="15581" max="15581" width="10.875" style="221" bestFit="1" customWidth="1"/>
    <col min="15582" max="15616" width="9.125" style="221"/>
    <col min="15617" max="15617" width="0.125" style="221" customWidth="1"/>
    <col min="15618" max="15618" width="52.375" style="221" customWidth="1"/>
    <col min="15619" max="15619" width="8.125" style="221" customWidth="1"/>
    <col min="15620" max="15620" width="9.875" style="221" customWidth="1"/>
    <col min="15621" max="15621" width="13.75" style="221" customWidth="1"/>
    <col min="15622" max="15622" width="9.25" style="221" bestFit="1" customWidth="1"/>
    <col min="15623" max="15623" width="9.625" style="221" customWidth="1"/>
    <col min="15624" max="15624" width="9" style="221" customWidth="1"/>
    <col min="15625" max="15626" width="9.25" style="221" bestFit="1" customWidth="1"/>
    <col min="15627" max="15627" width="10.375" style="221" customWidth="1"/>
    <col min="15628" max="15628" width="13.875" style="221" customWidth="1"/>
    <col min="15629" max="15629" width="12.375" style="221" customWidth="1"/>
    <col min="15630" max="15630" width="10.625" style="221" customWidth="1"/>
    <col min="15631" max="15631" width="13.25" style="221" customWidth="1"/>
    <col min="15632" max="15632" width="9.25" style="221" bestFit="1" customWidth="1"/>
    <col min="15633" max="15633" width="13" style="221" customWidth="1"/>
    <col min="15634" max="15634" width="8.75" style="221" customWidth="1"/>
    <col min="15635" max="15638" width="9.25" style="221" bestFit="1" customWidth="1"/>
    <col min="15639" max="15639" width="11.75" style="221" customWidth="1"/>
    <col min="15640" max="15640" width="14.125" style="221" customWidth="1"/>
    <col min="15641" max="15641" width="13.75" style="221" customWidth="1"/>
    <col min="15642" max="15642" width="10.875" style="221" customWidth="1"/>
    <col min="15643" max="15643" width="12.375" style="221" customWidth="1"/>
    <col min="15644" max="15644" width="11.875" style="221" customWidth="1"/>
    <col min="15645" max="15645" width="13.125" style="221" customWidth="1"/>
    <col min="15646" max="15650" width="9.25" style="221" bestFit="1" customWidth="1"/>
    <col min="15651" max="15651" width="11.75" style="221" customWidth="1"/>
    <col min="15652" max="15652" width="14.375" style="221" customWidth="1"/>
    <col min="15653" max="15653" width="13.625" style="221" customWidth="1"/>
    <col min="15654" max="15654" width="11" style="221" customWidth="1"/>
    <col min="15655" max="15655" width="13" style="221" customWidth="1"/>
    <col min="15656" max="15656" width="9.25" style="221" bestFit="1" customWidth="1"/>
    <col min="15657" max="15657" width="12.75" style="221" customWidth="1"/>
    <col min="15658" max="15662" width="9.25" style="221" bestFit="1" customWidth="1"/>
    <col min="15663" max="15663" width="10.75" style="221" customWidth="1"/>
    <col min="15664" max="15664" width="14.25" style="221" customWidth="1"/>
    <col min="15665" max="15665" width="13.75" style="221" customWidth="1"/>
    <col min="15666" max="15666" width="12" style="221" customWidth="1"/>
    <col min="15667" max="15667" width="14.75" style="221" customWidth="1"/>
    <col min="15668" max="15668" width="9.25" style="221" bestFit="1" customWidth="1"/>
    <col min="15669" max="15669" width="13.875" style="221" customWidth="1"/>
    <col min="15670" max="15674" width="9.25" style="221" bestFit="1" customWidth="1"/>
    <col min="15675" max="15675" width="11.25" style="221" customWidth="1"/>
    <col min="15676" max="15676" width="14.875" style="221" customWidth="1"/>
    <col min="15677" max="15677" width="14" style="221" customWidth="1"/>
    <col min="15678" max="15678" width="13" style="221" customWidth="1"/>
    <col min="15679" max="15679" width="13.375" style="221" customWidth="1"/>
    <col min="15680" max="15680" width="10.125" style="221" customWidth="1"/>
    <col min="15681" max="15681" width="12.625" style="221" customWidth="1"/>
    <col min="15682" max="15686" width="9.25" style="221" bestFit="1" customWidth="1"/>
    <col min="15687" max="15687" width="9.875" style="221" customWidth="1"/>
    <col min="15688" max="15688" width="13.125" style="221" customWidth="1"/>
    <col min="15689" max="15689" width="12.375" style="221" customWidth="1"/>
    <col min="15690" max="15690" width="11" style="221" customWidth="1"/>
    <col min="15691" max="15691" width="11.625" style="221" customWidth="1"/>
    <col min="15692" max="15692" width="9.25" style="221" bestFit="1" customWidth="1"/>
    <col min="15693" max="15693" width="9.75" style="221" customWidth="1"/>
    <col min="15694" max="15700" width="9.25" style="221" bestFit="1" customWidth="1"/>
    <col min="15701" max="15701" width="11.625" style="221" customWidth="1"/>
    <col min="15702" max="15702" width="10.125" style="221" customWidth="1"/>
    <col min="15703" max="15703" width="13.25" style="221" customWidth="1"/>
    <col min="15704" max="15704" width="11.25" style="221" customWidth="1"/>
    <col min="15705" max="15705" width="13.625" style="221" customWidth="1"/>
    <col min="15706" max="15706" width="12.625" style="221" customWidth="1"/>
    <col min="15707" max="15707" width="11.125" style="221" customWidth="1"/>
    <col min="15708" max="15708" width="14.625" style="221" customWidth="1"/>
    <col min="15709" max="15709" width="15" style="221" customWidth="1"/>
    <col min="15710" max="15711" width="9.25" style="221" bestFit="1" customWidth="1"/>
    <col min="15712" max="15712" width="11.625" style="221" customWidth="1"/>
    <col min="15713" max="15713" width="11" style="221" customWidth="1"/>
    <col min="15714" max="15714" width="10.375" style="221" customWidth="1"/>
    <col min="15715" max="15715" width="11" style="221" customWidth="1"/>
    <col min="15716" max="15716" width="9.25" style="221" bestFit="1" customWidth="1"/>
    <col min="15717" max="15717" width="11.375" style="221" customWidth="1"/>
    <col min="15718" max="15724" width="9.25" style="221" bestFit="1" customWidth="1"/>
    <col min="15725" max="15725" width="10.875" style="221" customWidth="1"/>
    <col min="15726" max="15726" width="10.75" style="221" customWidth="1"/>
    <col min="15727" max="15727" width="10.875" style="221" customWidth="1"/>
    <col min="15728" max="15728" width="9.625" style="221" bestFit="1" customWidth="1"/>
    <col min="15729" max="15729" width="10.25" style="221" customWidth="1"/>
    <col min="15730" max="15734" width="9.625" style="221" bestFit="1" customWidth="1"/>
    <col min="15735" max="15735" width="9.25" style="221" bestFit="1" customWidth="1"/>
    <col min="15736" max="15736" width="11.875" style="221" customWidth="1"/>
    <col min="15737" max="15737" width="10.625" style="221" customWidth="1"/>
    <col min="15738" max="15738" width="9.625" style="221" bestFit="1" customWidth="1"/>
    <col min="15739" max="15739" width="10.125" style="221" customWidth="1"/>
    <col min="15740" max="15740" width="9.625" style="221" bestFit="1" customWidth="1"/>
    <col min="15741" max="15741" width="11.75" style="221" customWidth="1"/>
    <col min="15742" max="15744" width="9.25" style="221" bestFit="1" customWidth="1"/>
    <col min="15745" max="15747" width="9.625" style="221" bestFit="1" customWidth="1"/>
    <col min="15748" max="15749" width="10.75" style="221" customWidth="1"/>
    <col min="15750" max="15750" width="9.625" style="221" bestFit="1" customWidth="1"/>
    <col min="15751" max="15751" width="10.75" style="221" customWidth="1"/>
    <col min="15752" max="15752" width="9.625" style="221" bestFit="1" customWidth="1"/>
    <col min="15753" max="15753" width="11" style="221" customWidth="1"/>
    <col min="15754" max="15759" width="9.625" style="221" bestFit="1" customWidth="1"/>
    <col min="15760" max="15760" width="10.625" style="221" customWidth="1"/>
    <col min="15761" max="15761" width="11.125" style="221" customWidth="1"/>
    <col min="15762" max="15762" width="9.625" style="221" bestFit="1" customWidth="1"/>
    <col min="15763" max="15763" width="10.625" style="221" customWidth="1"/>
    <col min="15764" max="15764" width="9.625" style="221" bestFit="1" customWidth="1"/>
    <col min="15765" max="15765" width="10.625" style="221" customWidth="1"/>
    <col min="15766" max="15774" width="9.625" style="221" bestFit="1" customWidth="1"/>
    <col min="15775" max="15775" width="11" style="221" customWidth="1"/>
    <col min="15776" max="15776" width="10.875" style="221" customWidth="1"/>
    <col min="15777" max="15779" width="9.25" style="221" bestFit="1" customWidth="1"/>
    <col min="15780" max="15780" width="9.625" style="221" bestFit="1" customWidth="1"/>
    <col min="15781" max="15781" width="9.25" style="221" bestFit="1" customWidth="1"/>
    <col min="15782" max="15784" width="9.625" style="221" bestFit="1" customWidth="1"/>
    <col min="15785" max="15785" width="10.25" style="221" customWidth="1"/>
    <col min="15786" max="15786" width="9.625" style="221" bestFit="1" customWidth="1"/>
    <col min="15787" max="15787" width="10.875" style="221" customWidth="1"/>
    <col min="15788" max="15788" width="9.625" style="221" bestFit="1" customWidth="1"/>
    <col min="15789" max="15790" width="9.25" style="221" bestFit="1" customWidth="1"/>
    <col min="15791" max="15798" width="9.625" style="221" bestFit="1" customWidth="1"/>
    <col min="15799" max="15802" width="11.625" style="221" customWidth="1"/>
    <col min="15803" max="15807" width="9.75" style="221" bestFit="1" customWidth="1"/>
    <col min="15808" max="15808" width="12.125" style="221" customWidth="1"/>
    <col min="15809" max="15809" width="11.75" style="221" customWidth="1"/>
    <col min="15810" max="15810" width="10.875" style="221" bestFit="1" customWidth="1"/>
    <col min="15811" max="15811" width="12.125" style="221" customWidth="1"/>
    <col min="15812" max="15812" width="10.875" style="221" bestFit="1" customWidth="1"/>
    <col min="15813" max="15813" width="10.875" style="221" customWidth="1"/>
    <col min="15814" max="15814" width="10" style="221" customWidth="1"/>
    <col min="15815" max="15816" width="10.875" style="221" customWidth="1"/>
    <col min="15817" max="15817" width="9.625" style="221" bestFit="1" customWidth="1"/>
    <col min="15818" max="15819" width="12.125" style="221" bestFit="1" customWidth="1"/>
    <col min="15820" max="15820" width="9.625" style="221" bestFit="1" customWidth="1"/>
    <col min="15821" max="15821" width="12.875" style="221" customWidth="1"/>
    <col min="15822" max="15822" width="9.75" style="221" bestFit="1" customWidth="1"/>
    <col min="15823" max="15823" width="9.625" style="221" bestFit="1" customWidth="1"/>
    <col min="15824" max="15824" width="12.75" style="221" bestFit="1" customWidth="1"/>
    <col min="15825" max="15825" width="10.875" style="221" bestFit="1" customWidth="1"/>
    <col min="15826" max="15826" width="9.625" style="221" bestFit="1" customWidth="1"/>
    <col min="15827" max="15827" width="10.875" style="221" bestFit="1" customWidth="1"/>
    <col min="15828" max="15828" width="10.625" style="221" customWidth="1"/>
    <col min="15829" max="15829" width="10.875" style="221" bestFit="1" customWidth="1"/>
    <col min="15830" max="15830" width="11.25" style="221" customWidth="1"/>
    <col min="15831" max="15831" width="9.125" style="221"/>
    <col min="15832" max="15832" width="10.75" style="221" customWidth="1"/>
    <col min="15833" max="15833" width="11.125" style="221" customWidth="1"/>
    <col min="15834" max="15834" width="9.625" style="221" bestFit="1" customWidth="1"/>
    <col min="15835" max="15836" width="10.125" style="221" customWidth="1"/>
    <col min="15837" max="15837" width="10.875" style="221" bestFit="1" customWidth="1"/>
    <col min="15838" max="15872" width="9.125" style="221"/>
    <col min="15873" max="15873" width="0.125" style="221" customWidth="1"/>
    <col min="15874" max="15874" width="52.375" style="221" customWidth="1"/>
    <col min="15875" max="15875" width="8.125" style="221" customWidth="1"/>
    <col min="15876" max="15876" width="9.875" style="221" customWidth="1"/>
    <col min="15877" max="15877" width="13.75" style="221" customWidth="1"/>
    <col min="15878" max="15878" width="9.25" style="221" bestFit="1" customWidth="1"/>
    <col min="15879" max="15879" width="9.625" style="221" customWidth="1"/>
    <col min="15880" max="15880" width="9" style="221" customWidth="1"/>
    <col min="15881" max="15882" width="9.25" style="221" bestFit="1" customWidth="1"/>
    <col min="15883" max="15883" width="10.375" style="221" customWidth="1"/>
    <col min="15884" max="15884" width="13.875" style="221" customWidth="1"/>
    <col min="15885" max="15885" width="12.375" style="221" customWidth="1"/>
    <col min="15886" max="15886" width="10.625" style="221" customWidth="1"/>
    <col min="15887" max="15887" width="13.25" style="221" customWidth="1"/>
    <col min="15888" max="15888" width="9.25" style="221" bestFit="1" customWidth="1"/>
    <col min="15889" max="15889" width="13" style="221" customWidth="1"/>
    <col min="15890" max="15890" width="8.75" style="221" customWidth="1"/>
    <col min="15891" max="15894" width="9.25" style="221" bestFit="1" customWidth="1"/>
    <col min="15895" max="15895" width="11.75" style="221" customWidth="1"/>
    <col min="15896" max="15896" width="14.125" style="221" customWidth="1"/>
    <col min="15897" max="15897" width="13.75" style="221" customWidth="1"/>
    <col min="15898" max="15898" width="10.875" style="221" customWidth="1"/>
    <col min="15899" max="15899" width="12.375" style="221" customWidth="1"/>
    <col min="15900" max="15900" width="11.875" style="221" customWidth="1"/>
    <col min="15901" max="15901" width="13.125" style="221" customWidth="1"/>
    <col min="15902" max="15906" width="9.25" style="221" bestFit="1" customWidth="1"/>
    <col min="15907" max="15907" width="11.75" style="221" customWidth="1"/>
    <col min="15908" max="15908" width="14.375" style="221" customWidth="1"/>
    <col min="15909" max="15909" width="13.625" style="221" customWidth="1"/>
    <col min="15910" max="15910" width="11" style="221" customWidth="1"/>
    <col min="15911" max="15911" width="13" style="221" customWidth="1"/>
    <col min="15912" max="15912" width="9.25" style="221" bestFit="1" customWidth="1"/>
    <col min="15913" max="15913" width="12.75" style="221" customWidth="1"/>
    <col min="15914" max="15918" width="9.25" style="221" bestFit="1" customWidth="1"/>
    <col min="15919" max="15919" width="10.75" style="221" customWidth="1"/>
    <col min="15920" max="15920" width="14.25" style="221" customWidth="1"/>
    <col min="15921" max="15921" width="13.75" style="221" customWidth="1"/>
    <col min="15922" max="15922" width="12" style="221" customWidth="1"/>
    <col min="15923" max="15923" width="14.75" style="221" customWidth="1"/>
    <col min="15924" max="15924" width="9.25" style="221" bestFit="1" customWidth="1"/>
    <col min="15925" max="15925" width="13.875" style="221" customWidth="1"/>
    <col min="15926" max="15930" width="9.25" style="221" bestFit="1" customWidth="1"/>
    <col min="15931" max="15931" width="11.25" style="221" customWidth="1"/>
    <col min="15932" max="15932" width="14.875" style="221" customWidth="1"/>
    <col min="15933" max="15933" width="14" style="221" customWidth="1"/>
    <col min="15934" max="15934" width="13" style="221" customWidth="1"/>
    <col min="15935" max="15935" width="13.375" style="221" customWidth="1"/>
    <col min="15936" max="15936" width="10.125" style="221" customWidth="1"/>
    <col min="15937" max="15937" width="12.625" style="221" customWidth="1"/>
    <col min="15938" max="15942" width="9.25" style="221" bestFit="1" customWidth="1"/>
    <col min="15943" max="15943" width="9.875" style="221" customWidth="1"/>
    <col min="15944" max="15944" width="13.125" style="221" customWidth="1"/>
    <col min="15945" max="15945" width="12.375" style="221" customWidth="1"/>
    <col min="15946" max="15946" width="11" style="221" customWidth="1"/>
    <col min="15947" max="15947" width="11.625" style="221" customWidth="1"/>
    <col min="15948" max="15948" width="9.25" style="221" bestFit="1" customWidth="1"/>
    <col min="15949" max="15949" width="9.75" style="221" customWidth="1"/>
    <col min="15950" max="15956" width="9.25" style="221" bestFit="1" customWidth="1"/>
    <col min="15957" max="15957" width="11.625" style="221" customWidth="1"/>
    <col min="15958" max="15958" width="10.125" style="221" customWidth="1"/>
    <col min="15959" max="15959" width="13.25" style="221" customWidth="1"/>
    <col min="15960" max="15960" width="11.25" style="221" customWidth="1"/>
    <col min="15961" max="15961" width="13.625" style="221" customWidth="1"/>
    <col min="15962" max="15962" width="12.625" style="221" customWidth="1"/>
    <col min="15963" max="15963" width="11.125" style="221" customWidth="1"/>
    <col min="15964" max="15964" width="14.625" style="221" customWidth="1"/>
    <col min="15965" max="15965" width="15" style="221" customWidth="1"/>
    <col min="15966" max="15967" width="9.25" style="221" bestFit="1" customWidth="1"/>
    <col min="15968" max="15968" width="11.625" style="221" customWidth="1"/>
    <col min="15969" max="15969" width="11" style="221" customWidth="1"/>
    <col min="15970" max="15970" width="10.375" style="221" customWidth="1"/>
    <col min="15971" max="15971" width="11" style="221" customWidth="1"/>
    <col min="15972" max="15972" width="9.25" style="221" bestFit="1" customWidth="1"/>
    <col min="15973" max="15973" width="11.375" style="221" customWidth="1"/>
    <col min="15974" max="15980" width="9.25" style="221" bestFit="1" customWidth="1"/>
    <col min="15981" max="15981" width="10.875" style="221" customWidth="1"/>
    <col min="15982" max="15982" width="10.75" style="221" customWidth="1"/>
    <col min="15983" max="15983" width="10.875" style="221" customWidth="1"/>
    <col min="15984" max="15984" width="9.625" style="221" bestFit="1" customWidth="1"/>
    <col min="15985" max="15985" width="10.25" style="221" customWidth="1"/>
    <col min="15986" max="15990" width="9.625" style="221" bestFit="1" customWidth="1"/>
    <col min="15991" max="15991" width="9.25" style="221" bestFit="1" customWidth="1"/>
    <col min="15992" max="15992" width="11.875" style="221" customWidth="1"/>
    <col min="15993" max="15993" width="10.625" style="221" customWidth="1"/>
    <col min="15994" max="15994" width="9.625" style="221" bestFit="1" customWidth="1"/>
    <col min="15995" max="15995" width="10.125" style="221" customWidth="1"/>
    <col min="15996" max="15996" width="9.625" style="221" bestFit="1" customWidth="1"/>
    <col min="15997" max="15997" width="11.75" style="221" customWidth="1"/>
    <col min="15998" max="16000" width="9.25" style="221" bestFit="1" customWidth="1"/>
    <col min="16001" max="16003" width="9.625" style="221" bestFit="1" customWidth="1"/>
    <col min="16004" max="16005" width="10.75" style="221" customWidth="1"/>
    <col min="16006" max="16006" width="9.625" style="221" bestFit="1" customWidth="1"/>
    <col min="16007" max="16007" width="10.75" style="221" customWidth="1"/>
    <col min="16008" max="16008" width="9.625" style="221" bestFit="1" customWidth="1"/>
    <col min="16009" max="16009" width="11" style="221" customWidth="1"/>
    <col min="16010" max="16015" width="9.625" style="221" bestFit="1" customWidth="1"/>
    <col min="16016" max="16016" width="10.625" style="221" customWidth="1"/>
    <col min="16017" max="16017" width="11.125" style="221" customWidth="1"/>
    <col min="16018" max="16018" width="9.625" style="221" bestFit="1" customWidth="1"/>
    <col min="16019" max="16019" width="10.625" style="221" customWidth="1"/>
    <col min="16020" max="16020" width="9.625" style="221" bestFit="1" customWidth="1"/>
    <col min="16021" max="16021" width="10.625" style="221" customWidth="1"/>
    <col min="16022" max="16030" width="9.625" style="221" bestFit="1" customWidth="1"/>
    <col min="16031" max="16031" width="11" style="221" customWidth="1"/>
    <col min="16032" max="16032" width="10.875" style="221" customWidth="1"/>
    <col min="16033" max="16035" width="9.25" style="221" bestFit="1" customWidth="1"/>
    <col min="16036" max="16036" width="9.625" style="221" bestFit="1" customWidth="1"/>
    <col min="16037" max="16037" width="9.25" style="221" bestFit="1" customWidth="1"/>
    <col min="16038" max="16040" width="9.625" style="221" bestFit="1" customWidth="1"/>
    <col min="16041" max="16041" width="10.25" style="221" customWidth="1"/>
    <col min="16042" max="16042" width="9.625" style="221" bestFit="1" customWidth="1"/>
    <col min="16043" max="16043" width="10.875" style="221" customWidth="1"/>
    <col min="16044" max="16044" width="9.625" style="221" bestFit="1" customWidth="1"/>
    <col min="16045" max="16046" width="9.25" style="221" bestFit="1" customWidth="1"/>
    <col min="16047" max="16054" width="9.625" style="221" bestFit="1" customWidth="1"/>
    <col min="16055" max="16058" width="11.625" style="221" customWidth="1"/>
    <col min="16059" max="16063" width="9.75" style="221" bestFit="1" customWidth="1"/>
    <col min="16064" max="16064" width="12.125" style="221" customWidth="1"/>
    <col min="16065" max="16065" width="11.75" style="221" customWidth="1"/>
    <col min="16066" max="16066" width="10.875" style="221" bestFit="1" customWidth="1"/>
    <col min="16067" max="16067" width="12.125" style="221" customWidth="1"/>
    <col min="16068" max="16068" width="10.875" style="221" bestFit="1" customWidth="1"/>
    <col min="16069" max="16069" width="10.875" style="221" customWidth="1"/>
    <col min="16070" max="16070" width="10" style="221" customWidth="1"/>
    <col min="16071" max="16072" width="10.875" style="221" customWidth="1"/>
    <col min="16073" max="16073" width="9.625" style="221" bestFit="1" customWidth="1"/>
    <col min="16074" max="16075" width="12.125" style="221" bestFit="1" customWidth="1"/>
    <col min="16076" max="16076" width="9.625" style="221" bestFit="1" customWidth="1"/>
    <col min="16077" max="16077" width="12.875" style="221" customWidth="1"/>
    <col min="16078" max="16078" width="9.75" style="221" bestFit="1" customWidth="1"/>
    <col min="16079" max="16079" width="9.625" style="221" bestFit="1" customWidth="1"/>
    <col min="16080" max="16080" width="12.75" style="221" bestFit="1" customWidth="1"/>
    <col min="16081" max="16081" width="10.875" style="221" bestFit="1" customWidth="1"/>
    <col min="16082" max="16082" width="9.625" style="221" bestFit="1" customWidth="1"/>
    <col min="16083" max="16083" width="10.875" style="221" bestFit="1" customWidth="1"/>
    <col min="16084" max="16084" width="10.625" style="221" customWidth="1"/>
    <col min="16085" max="16085" width="10.875" style="221" bestFit="1" customWidth="1"/>
    <col min="16086" max="16086" width="11.25" style="221" customWidth="1"/>
    <col min="16087" max="16087" width="9.125" style="221"/>
    <col min="16088" max="16088" width="10.75" style="221" customWidth="1"/>
    <col min="16089" max="16089" width="11.125" style="221" customWidth="1"/>
    <col min="16090" max="16090" width="9.625" style="221" bestFit="1" customWidth="1"/>
    <col min="16091" max="16092" width="10.125" style="221" customWidth="1"/>
    <col min="16093" max="16093" width="10.875" style="221" bestFit="1" customWidth="1"/>
    <col min="16094" max="16128" width="9.125" style="221"/>
    <col min="16129" max="16129" width="0.125" style="221" customWidth="1"/>
    <col min="16130" max="16130" width="52.375" style="221" customWidth="1"/>
    <col min="16131" max="16131" width="8.125" style="221" customWidth="1"/>
    <col min="16132" max="16132" width="9.875" style="221" customWidth="1"/>
    <col min="16133" max="16133" width="13.75" style="221" customWidth="1"/>
    <col min="16134" max="16134" width="9.25" style="221" bestFit="1" customWidth="1"/>
    <col min="16135" max="16135" width="9.625" style="221" customWidth="1"/>
    <col min="16136" max="16136" width="9" style="221" customWidth="1"/>
    <col min="16137" max="16138" width="9.25" style="221" bestFit="1" customWidth="1"/>
    <col min="16139" max="16139" width="10.375" style="221" customWidth="1"/>
    <col min="16140" max="16140" width="13.875" style="221" customWidth="1"/>
    <col min="16141" max="16141" width="12.375" style="221" customWidth="1"/>
    <col min="16142" max="16142" width="10.625" style="221" customWidth="1"/>
    <col min="16143" max="16143" width="13.25" style="221" customWidth="1"/>
    <col min="16144" max="16144" width="9.25" style="221" bestFit="1" customWidth="1"/>
    <col min="16145" max="16145" width="13" style="221" customWidth="1"/>
    <col min="16146" max="16146" width="8.75" style="221" customWidth="1"/>
    <col min="16147" max="16150" width="9.25" style="221" bestFit="1" customWidth="1"/>
    <col min="16151" max="16151" width="11.75" style="221" customWidth="1"/>
    <col min="16152" max="16152" width="14.125" style="221" customWidth="1"/>
    <col min="16153" max="16153" width="13.75" style="221" customWidth="1"/>
    <col min="16154" max="16154" width="10.875" style="221" customWidth="1"/>
    <col min="16155" max="16155" width="12.375" style="221" customWidth="1"/>
    <col min="16156" max="16156" width="11.875" style="221" customWidth="1"/>
    <col min="16157" max="16157" width="13.125" style="221" customWidth="1"/>
    <col min="16158" max="16162" width="9.25" style="221" bestFit="1" customWidth="1"/>
    <col min="16163" max="16163" width="11.75" style="221" customWidth="1"/>
    <col min="16164" max="16164" width="14.375" style="221" customWidth="1"/>
    <col min="16165" max="16165" width="13.625" style="221" customWidth="1"/>
    <col min="16166" max="16166" width="11" style="221" customWidth="1"/>
    <col min="16167" max="16167" width="13" style="221" customWidth="1"/>
    <col min="16168" max="16168" width="9.25" style="221" bestFit="1" customWidth="1"/>
    <col min="16169" max="16169" width="12.75" style="221" customWidth="1"/>
    <col min="16170" max="16174" width="9.25" style="221" bestFit="1" customWidth="1"/>
    <col min="16175" max="16175" width="10.75" style="221" customWidth="1"/>
    <col min="16176" max="16176" width="14.25" style="221" customWidth="1"/>
    <col min="16177" max="16177" width="13.75" style="221" customWidth="1"/>
    <col min="16178" max="16178" width="12" style="221" customWidth="1"/>
    <col min="16179" max="16179" width="14.75" style="221" customWidth="1"/>
    <col min="16180" max="16180" width="9.25" style="221" bestFit="1" customWidth="1"/>
    <col min="16181" max="16181" width="13.875" style="221" customWidth="1"/>
    <col min="16182" max="16186" width="9.25" style="221" bestFit="1" customWidth="1"/>
    <col min="16187" max="16187" width="11.25" style="221" customWidth="1"/>
    <col min="16188" max="16188" width="14.875" style="221" customWidth="1"/>
    <col min="16189" max="16189" width="14" style="221" customWidth="1"/>
    <col min="16190" max="16190" width="13" style="221" customWidth="1"/>
    <col min="16191" max="16191" width="13.375" style="221" customWidth="1"/>
    <col min="16192" max="16192" width="10.125" style="221" customWidth="1"/>
    <col min="16193" max="16193" width="12.625" style="221" customWidth="1"/>
    <col min="16194" max="16198" width="9.25" style="221" bestFit="1" customWidth="1"/>
    <col min="16199" max="16199" width="9.875" style="221" customWidth="1"/>
    <col min="16200" max="16200" width="13.125" style="221" customWidth="1"/>
    <col min="16201" max="16201" width="12.375" style="221" customWidth="1"/>
    <col min="16202" max="16202" width="11" style="221" customWidth="1"/>
    <col min="16203" max="16203" width="11.625" style="221" customWidth="1"/>
    <col min="16204" max="16204" width="9.25" style="221" bestFit="1" customWidth="1"/>
    <col min="16205" max="16205" width="9.75" style="221" customWidth="1"/>
    <col min="16206" max="16212" width="9.25" style="221" bestFit="1" customWidth="1"/>
    <col min="16213" max="16213" width="11.625" style="221" customWidth="1"/>
    <col min="16214" max="16214" width="10.125" style="221" customWidth="1"/>
    <col min="16215" max="16215" width="13.25" style="221" customWidth="1"/>
    <col min="16216" max="16216" width="11.25" style="221" customWidth="1"/>
    <col min="16217" max="16217" width="13.625" style="221" customWidth="1"/>
    <col min="16218" max="16218" width="12.625" style="221" customWidth="1"/>
    <col min="16219" max="16219" width="11.125" style="221" customWidth="1"/>
    <col min="16220" max="16220" width="14.625" style="221" customWidth="1"/>
    <col min="16221" max="16221" width="15" style="221" customWidth="1"/>
    <col min="16222" max="16223" width="9.25" style="221" bestFit="1" customWidth="1"/>
    <col min="16224" max="16224" width="11.625" style="221" customWidth="1"/>
    <col min="16225" max="16225" width="11" style="221" customWidth="1"/>
    <col min="16226" max="16226" width="10.375" style="221" customWidth="1"/>
    <col min="16227" max="16227" width="11" style="221" customWidth="1"/>
    <col min="16228" max="16228" width="9.25" style="221" bestFit="1" customWidth="1"/>
    <col min="16229" max="16229" width="11.375" style="221" customWidth="1"/>
    <col min="16230" max="16236" width="9.25" style="221" bestFit="1" customWidth="1"/>
    <col min="16237" max="16237" width="10.875" style="221" customWidth="1"/>
    <col min="16238" max="16238" width="10.75" style="221" customWidth="1"/>
    <col min="16239" max="16239" width="10.875" style="221" customWidth="1"/>
    <col min="16240" max="16240" width="9.625" style="221" bestFit="1" customWidth="1"/>
    <col min="16241" max="16241" width="10.25" style="221" customWidth="1"/>
    <col min="16242" max="16246" width="9.625" style="221" bestFit="1" customWidth="1"/>
    <col min="16247" max="16247" width="9.25" style="221" bestFit="1" customWidth="1"/>
    <col min="16248" max="16248" width="11.875" style="221" customWidth="1"/>
    <col min="16249" max="16249" width="10.625" style="221" customWidth="1"/>
    <col min="16250" max="16250" width="9.625" style="221" bestFit="1" customWidth="1"/>
    <col min="16251" max="16251" width="10.125" style="221" customWidth="1"/>
    <col min="16252" max="16252" width="9.625" style="221" bestFit="1" customWidth="1"/>
    <col min="16253" max="16253" width="11.75" style="221" customWidth="1"/>
    <col min="16254" max="16256" width="9.25" style="221" bestFit="1" customWidth="1"/>
    <col min="16257" max="16259" width="9.625" style="221" bestFit="1" customWidth="1"/>
    <col min="16260" max="16261" width="10.75" style="221" customWidth="1"/>
    <col min="16262" max="16262" width="9.625" style="221" bestFit="1" customWidth="1"/>
    <col min="16263" max="16263" width="10.75" style="221" customWidth="1"/>
    <col min="16264" max="16264" width="9.625" style="221" bestFit="1" customWidth="1"/>
    <col min="16265" max="16265" width="11" style="221" customWidth="1"/>
    <col min="16266" max="16271" width="9.625" style="221" bestFit="1" customWidth="1"/>
    <col min="16272" max="16272" width="10.625" style="221" customWidth="1"/>
    <col min="16273" max="16273" width="11.125" style="221" customWidth="1"/>
    <col min="16274" max="16274" width="9.625" style="221" bestFit="1" customWidth="1"/>
    <col min="16275" max="16275" width="10.625" style="221" customWidth="1"/>
    <col min="16276" max="16276" width="9.625" style="221" bestFit="1" customWidth="1"/>
    <col min="16277" max="16277" width="10.625" style="221" customWidth="1"/>
    <col min="16278" max="16286" width="9.625" style="221" bestFit="1" customWidth="1"/>
    <col min="16287" max="16287" width="11" style="221" customWidth="1"/>
    <col min="16288" max="16288" width="10.875" style="221" customWidth="1"/>
    <col min="16289" max="16291" width="9.25" style="221" bestFit="1" customWidth="1"/>
    <col min="16292" max="16292" width="9.625" style="221" bestFit="1" customWidth="1"/>
    <col min="16293" max="16293" width="9.25" style="221" bestFit="1" customWidth="1"/>
    <col min="16294" max="16296" width="9.625" style="221" bestFit="1" customWidth="1"/>
    <col min="16297" max="16297" width="10.25" style="221" customWidth="1"/>
    <col min="16298" max="16298" width="9.625" style="221" bestFit="1" customWidth="1"/>
    <col min="16299" max="16299" width="10.875" style="221" customWidth="1"/>
    <col min="16300" max="16300" width="9.625" style="221" bestFit="1" customWidth="1"/>
    <col min="16301" max="16302" width="9.25" style="221" bestFit="1" customWidth="1"/>
    <col min="16303" max="16310" width="9.625" style="221" bestFit="1" customWidth="1"/>
    <col min="16311" max="16314" width="11.625" style="221" customWidth="1"/>
    <col min="16315" max="16319" width="9.75" style="221" bestFit="1" customWidth="1"/>
    <col min="16320" max="16320" width="12.125" style="221" customWidth="1"/>
    <col min="16321" max="16321" width="11.75" style="221" customWidth="1"/>
    <col min="16322" max="16322" width="10.875" style="221" bestFit="1" customWidth="1"/>
    <col min="16323" max="16323" width="12.125" style="221" customWidth="1"/>
    <col min="16324" max="16324" width="10.875" style="221" bestFit="1" customWidth="1"/>
    <col min="16325" max="16325" width="10.875" style="221" customWidth="1"/>
    <col min="16326" max="16326" width="10" style="221" customWidth="1"/>
    <col min="16327" max="16328" width="10.875" style="221" customWidth="1"/>
    <col min="16329" max="16329" width="9.625" style="221" bestFit="1" customWidth="1"/>
    <col min="16330" max="16331" width="12.125" style="221" bestFit="1" customWidth="1"/>
    <col min="16332" max="16332" width="9.625" style="221" bestFit="1" customWidth="1"/>
    <col min="16333" max="16333" width="12.875" style="221" customWidth="1"/>
    <col min="16334" max="16334" width="9.75" style="221" bestFit="1" customWidth="1"/>
    <col min="16335" max="16335" width="9.625" style="221" bestFit="1" customWidth="1"/>
    <col min="16336" max="16336" width="12.75" style="221" bestFit="1" customWidth="1"/>
    <col min="16337" max="16337" width="10.875" style="221" bestFit="1" customWidth="1"/>
    <col min="16338" max="16338" width="9.625" style="221" bestFit="1" customWidth="1"/>
    <col min="16339" max="16339" width="10.875" style="221" bestFit="1" customWidth="1"/>
    <col min="16340" max="16340" width="10.625" style="221" customWidth="1"/>
    <col min="16341" max="16341" width="10.875" style="221" bestFit="1" customWidth="1"/>
    <col min="16342" max="16342" width="11.25" style="221" customWidth="1"/>
    <col min="16343" max="16343" width="9.125" style="221"/>
    <col min="16344" max="16344" width="10.75" style="221" customWidth="1"/>
    <col min="16345" max="16345" width="11.125" style="221" customWidth="1"/>
    <col min="16346" max="16346" width="9.625" style="221" bestFit="1" customWidth="1"/>
    <col min="16347" max="16348" width="10.125" style="221" customWidth="1"/>
    <col min="16349" max="16349" width="10.875" style="221" bestFit="1" customWidth="1"/>
    <col min="16350" max="16384" width="9.125" style="221"/>
  </cols>
  <sheetData>
    <row r="1" spans="1:231" s="5" customFormat="1">
      <c r="A1" s="1">
        <f>SUM(A2:A4)</f>
        <v>703.00000000000148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  <c r="AU1" s="2"/>
      <c r="AV1" s="2"/>
      <c r="AW1" s="2"/>
      <c r="AX1" s="2"/>
      <c r="AY1" s="2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4"/>
      <c r="CR1" s="4"/>
      <c r="CS1" s="4"/>
      <c r="CT1" s="4"/>
      <c r="CU1" s="4"/>
      <c r="CV1" s="3"/>
      <c r="CW1" s="3"/>
      <c r="CX1" s="4"/>
      <c r="CY1" s="4"/>
      <c r="CZ1" s="4"/>
      <c r="DA1" s="4"/>
      <c r="DB1" s="4"/>
      <c r="DC1" s="4"/>
      <c r="DD1" s="4"/>
      <c r="DE1" s="4" t="s">
        <v>0</v>
      </c>
      <c r="DF1" s="4"/>
      <c r="DG1" s="3"/>
      <c r="DH1" s="3"/>
      <c r="DI1" s="3" t="e">
        <f>CV:DG+DL4:DG</f>
        <v>#VALUE!</v>
      </c>
      <c r="DJ1" s="3"/>
      <c r="DK1" s="3"/>
      <c r="DL1" s="3"/>
      <c r="DM1" s="3"/>
      <c r="DN1" s="3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3"/>
      <c r="EE1" s="3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3"/>
      <c r="EU1" s="3"/>
      <c r="EV1" s="3"/>
      <c r="EW1" s="3"/>
      <c r="EX1" s="3"/>
      <c r="EY1" s="4"/>
      <c r="EZ1" s="3"/>
      <c r="FA1" s="3"/>
      <c r="FB1" s="3"/>
      <c r="FC1" s="4"/>
      <c r="FD1" s="3"/>
      <c r="FE1" s="3"/>
      <c r="FF1" s="3"/>
      <c r="FG1" s="3"/>
      <c r="FH1" s="4"/>
      <c r="FI1" s="4"/>
      <c r="FJ1" s="3"/>
      <c r="FK1" s="4"/>
      <c r="FL1" s="4"/>
      <c r="FM1" s="3"/>
      <c r="FN1" s="4"/>
      <c r="FO1" s="3"/>
      <c r="FP1" s="3"/>
      <c r="FQ1" s="3"/>
      <c r="FR1" s="3"/>
      <c r="FS1" s="3"/>
      <c r="FT1" s="3"/>
      <c r="FU1" s="3"/>
      <c r="FV1" s="3"/>
      <c r="FW1" s="3"/>
      <c r="FX1" s="4"/>
      <c r="FY1" s="3"/>
      <c r="FZ1" s="3"/>
      <c r="GA1" s="4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R1" s="6"/>
      <c r="GS1" s="6"/>
      <c r="GT1" s="6"/>
      <c r="GV1" s="6"/>
      <c r="GW1" s="6"/>
      <c r="GX1" s="6"/>
      <c r="GY1" s="6"/>
      <c r="GZ1" s="7"/>
      <c r="HA1" s="6"/>
      <c r="HB1" s="6"/>
      <c r="HC1" s="6"/>
      <c r="HD1" s="6"/>
      <c r="HE1" s="6"/>
      <c r="HK1" s="6"/>
    </row>
    <row r="2" spans="1:231" s="5" customFormat="1">
      <c r="A2" s="8">
        <v>662.90000000000146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4"/>
      <c r="CR2" s="4"/>
      <c r="CS2" s="4"/>
      <c r="CT2" s="4"/>
      <c r="CU2" s="4"/>
      <c r="CV2" s="3"/>
      <c r="CW2" s="3"/>
      <c r="CX2" s="4"/>
      <c r="CY2" s="4"/>
      <c r="CZ2" s="4"/>
      <c r="DA2" s="4"/>
      <c r="DB2" s="4"/>
      <c r="DC2" s="4"/>
      <c r="DD2" s="4"/>
      <c r="DE2" s="4"/>
      <c r="DF2" s="4"/>
      <c r="DG2" s="3"/>
      <c r="DH2" s="3"/>
      <c r="DI2" s="3"/>
      <c r="DJ2" s="3"/>
      <c r="DK2" s="3"/>
      <c r="DL2" s="3"/>
      <c r="DM2" s="3"/>
      <c r="DN2" s="3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3"/>
      <c r="EE2" s="3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3"/>
      <c r="EU2" s="3"/>
      <c r="EV2" s="3"/>
      <c r="EW2" s="3"/>
      <c r="EX2" s="3"/>
      <c r="EY2" s="4"/>
      <c r="EZ2" s="3"/>
      <c r="FA2" s="3"/>
      <c r="FB2" s="3"/>
      <c r="FC2" s="4"/>
      <c r="FD2" s="3"/>
      <c r="FE2" s="3"/>
      <c r="FF2" s="3"/>
      <c r="FG2" s="3"/>
      <c r="FH2" s="4"/>
      <c r="FI2" s="4"/>
      <c r="FJ2" s="3"/>
      <c r="FK2" s="4"/>
      <c r="FL2" s="4"/>
      <c r="FM2" s="3"/>
      <c r="FN2" s="4"/>
      <c r="FO2" s="3"/>
      <c r="FP2" s="3"/>
      <c r="FQ2" s="3"/>
      <c r="FR2" s="3"/>
      <c r="FS2" s="3"/>
      <c r="FT2" s="3"/>
      <c r="FU2" s="3"/>
      <c r="FV2" s="3"/>
      <c r="FW2" s="3"/>
      <c r="FX2" s="4"/>
      <c r="FY2" s="3"/>
      <c r="FZ2" s="3"/>
      <c r="GA2" s="4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R2" s="6"/>
      <c r="GS2" s="6"/>
      <c r="GT2" s="6"/>
      <c r="GV2" s="6"/>
      <c r="GW2" s="6"/>
      <c r="GX2" s="6"/>
      <c r="GY2" s="6"/>
      <c r="GZ2" s="7"/>
      <c r="HA2" s="6"/>
      <c r="HB2" s="6"/>
      <c r="HC2" s="6"/>
      <c r="HD2" s="6"/>
      <c r="HE2" s="6"/>
      <c r="HK2" s="6"/>
    </row>
    <row r="3" spans="1:231" s="5" customFormat="1">
      <c r="A3" s="10">
        <v>20.599999999999994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4"/>
      <c r="CR3" s="4"/>
      <c r="CS3" s="4"/>
      <c r="CT3" s="4"/>
      <c r="CU3" s="4"/>
      <c r="CV3" s="3"/>
      <c r="CW3" s="3"/>
      <c r="CX3" s="4"/>
      <c r="CY3" s="4"/>
      <c r="CZ3" s="4"/>
      <c r="DA3" s="4"/>
      <c r="DB3" s="4"/>
      <c r="DC3" s="4"/>
      <c r="DD3" s="4"/>
      <c r="DE3" s="4"/>
      <c r="DF3" s="4"/>
      <c r="DG3" s="3"/>
      <c r="DH3" s="3"/>
      <c r="DI3" s="3"/>
      <c r="DJ3" s="3"/>
      <c r="DK3" s="3"/>
      <c r="DL3" s="3"/>
      <c r="DM3" s="3"/>
      <c r="DN3" s="3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3"/>
      <c r="EE3" s="3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3"/>
      <c r="EU3" s="3"/>
      <c r="EV3" s="3"/>
      <c r="EW3" s="3"/>
      <c r="EX3" s="3"/>
      <c r="EY3" s="4"/>
      <c r="EZ3" s="3"/>
      <c r="FA3" s="3"/>
      <c r="FB3" s="3"/>
      <c r="FC3" s="4"/>
      <c r="FD3" s="3"/>
      <c r="FE3" s="3"/>
      <c r="FF3" s="3"/>
      <c r="FG3" s="3"/>
      <c r="FH3" s="4"/>
      <c r="FI3" s="4"/>
      <c r="FJ3" s="3"/>
      <c r="FK3" s="4"/>
      <c r="FL3" s="4"/>
      <c r="FM3" s="3"/>
      <c r="FN3" s="4"/>
      <c r="FO3" s="3"/>
      <c r="FP3" s="3"/>
      <c r="FQ3" s="3"/>
      <c r="FR3" s="3"/>
      <c r="FS3" s="3"/>
      <c r="FT3" s="3"/>
      <c r="FU3" s="3"/>
      <c r="FV3" s="3"/>
      <c r="FW3" s="3"/>
      <c r="FX3" s="4"/>
      <c r="FY3" s="3"/>
      <c r="FZ3" s="3"/>
      <c r="GA3" s="4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R3" s="6"/>
      <c r="GS3" s="6"/>
      <c r="GT3" s="6"/>
      <c r="GV3" s="6"/>
      <c r="GW3" s="6"/>
      <c r="GX3" s="6"/>
      <c r="GY3" s="6"/>
      <c r="GZ3" s="7"/>
      <c r="HA3" s="6"/>
      <c r="HB3" s="6"/>
      <c r="HC3" s="6"/>
      <c r="HD3" s="6"/>
      <c r="HE3" s="6"/>
      <c r="HK3" s="6"/>
      <c r="HL3" s="9"/>
    </row>
    <row r="4" spans="1:231" s="5" customFormat="1" ht="42.75" customHeight="1">
      <c r="A4" s="10">
        <v>19.5</v>
      </c>
      <c r="B4" s="11" t="s">
        <v>1</v>
      </c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14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3"/>
      <c r="CK4" s="3"/>
      <c r="CL4" s="3"/>
      <c r="CM4" s="3"/>
      <c r="CN4" s="3"/>
      <c r="CO4" s="16"/>
      <c r="CP4" s="3"/>
      <c r="CQ4" s="4"/>
      <c r="CR4" s="4"/>
      <c r="CS4" s="4"/>
      <c r="CT4" s="4"/>
      <c r="CU4" s="4"/>
      <c r="CV4" s="3"/>
      <c r="CW4" s="3"/>
      <c r="CX4" s="4"/>
      <c r="CY4" s="4"/>
      <c r="CZ4" s="4"/>
      <c r="DA4" s="4"/>
      <c r="DB4" s="4"/>
      <c r="DC4" s="4"/>
      <c r="DD4" s="4"/>
      <c r="DE4" s="4"/>
      <c r="DF4" s="4"/>
      <c r="DG4" s="3"/>
      <c r="DH4" s="3"/>
      <c r="DI4" s="3"/>
      <c r="DJ4" s="3"/>
      <c r="DK4" s="3"/>
      <c r="DL4" s="3"/>
      <c r="DM4" s="3"/>
      <c r="DN4" s="3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3"/>
      <c r="EE4" s="3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3"/>
      <c r="EU4" s="3"/>
      <c r="EV4" s="3"/>
      <c r="EW4" s="3"/>
      <c r="EX4" s="3"/>
      <c r="EY4" s="4"/>
      <c r="EZ4" s="3"/>
      <c r="FA4" s="3"/>
      <c r="FB4" s="3"/>
      <c r="FC4" s="4"/>
      <c r="FD4" s="3"/>
      <c r="FE4" s="3"/>
      <c r="FF4" s="3"/>
      <c r="FG4" s="3"/>
      <c r="FH4" s="4"/>
      <c r="FI4" s="4"/>
      <c r="FJ4" s="3"/>
      <c r="FK4" s="4"/>
      <c r="FL4" s="4"/>
      <c r="FM4" s="3"/>
      <c r="FN4" s="4"/>
      <c r="FO4" s="3"/>
      <c r="FP4" s="3"/>
      <c r="FQ4" s="3"/>
      <c r="FR4" s="3"/>
      <c r="FS4" s="3"/>
      <c r="FT4" s="3"/>
      <c r="FU4" s="3"/>
      <c r="FV4" s="3"/>
      <c r="FW4" s="3"/>
      <c r="FX4" s="4"/>
      <c r="FY4" s="3"/>
      <c r="FZ4" s="3"/>
      <c r="GA4" s="4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R4" s="6"/>
      <c r="GS4" s="6"/>
      <c r="GT4" s="6"/>
      <c r="GV4" s="6"/>
      <c r="GW4" s="6"/>
      <c r="GX4" s="6"/>
      <c r="GY4" s="6"/>
      <c r="GZ4" s="7"/>
      <c r="HA4" s="6"/>
      <c r="HB4" s="6"/>
      <c r="HC4" s="6"/>
      <c r="HD4" s="6"/>
      <c r="HE4" s="6"/>
      <c r="HK4" s="6"/>
      <c r="HL4" s="9"/>
    </row>
    <row r="5" spans="1:231" s="5" customFormat="1" ht="20.25" customHeight="1">
      <c r="A5" s="1">
        <f>SUM(A6:A12)</f>
        <v>695.20000000000027</v>
      </c>
      <c r="B5" s="241"/>
      <c r="C5" s="243" t="s">
        <v>2</v>
      </c>
      <c r="D5" s="244" t="s">
        <v>3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 t="s">
        <v>4</v>
      </c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 t="s">
        <v>5</v>
      </c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 t="s">
        <v>6</v>
      </c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5" t="s">
        <v>7</v>
      </c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6"/>
      <c r="BL5" s="245" t="s">
        <v>8</v>
      </c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39" t="s">
        <v>9</v>
      </c>
      <c r="BY5" s="239"/>
      <c r="BZ5" s="239"/>
      <c r="CA5" s="239"/>
      <c r="CB5" s="239"/>
      <c r="CC5" s="239"/>
      <c r="CD5" s="239"/>
      <c r="CE5" s="239"/>
      <c r="CF5" s="239"/>
      <c r="CG5" s="239"/>
      <c r="CH5" s="239"/>
      <c r="CI5" s="239"/>
      <c r="CJ5" s="239" t="s">
        <v>10</v>
      </c>
      <c r="CK5" s="239"/>
      <c r="CL5" s="239"/>
      <c r="CM5" s="239"/>
      <c r="CN5" s="239"/>
      <c r="CO5" s="239"/>
      <c r="CP5" s="239"/>
      <c r="CQ5" s="239"/>
      <c r="CR5" s="239"/>
      <c r="CS5" s="239"/>
      <c r="CT5" s="239"/>
      <c r="CU5" s="239"/>
      <c r="CV5" s="239" t="s">
        <v>11</v>
      </c>
      <c r="CW5" s="239"/>
      <c r="CX5" s="239"/>
      <c r="CY5" s="239"/>
      <c r="CZ5" s="239"/>
      <c r="DA5" s="239"/>
      <c r="DB5" s="239"/>
      <c r="DC5" s="239"/>
      <c r="DD5" s="239"/>
      <c r="DE5" s="239"/>
      <c r="DF5" s="239"/>
      <c r="DG5" s="239"/>
      <c r="DH5" s="239" t="s">
        <v>12</v>
      </c>
      <c r="DI5" s="239"/>
      <c r="DJ5" s="239"/>
      <c r="DK5" s="239"/>
      <c r="DL5" s="239"/>
      <c r="DM5" s="239"/>
      <c r="DN5" s="239"/>
      <c r="DO5" s="239"/>
      <c r="DP5" s="239"/>
      <c r="DQ5" s="239"/>
      <c r="DR5" s="239"/>
      <c r="DS5" s="239"/>
      <c r="DT5" s="238" t="s">
        <v>13</v>
      </c>
      <c r="DU5" s="239"/>
      <c r="DV5" s="239"/>
      <c r="DW5" s="239"/>
      <c r="DX5" s="239"/>
      <c r="DY5" s="239"/>
      <c r="DZ5" s="239"/>
      <c r="EA5" s="239"/>
      <c r="EB5" s="239"/>
      <c r="EC5" s="239"/>
      <c r="ED5" s="239"/>
      <c r="EE5" s="240"/>
      <c r="EF5" s="238" t="s">
        <v>14</v>
      </c>
      <c r="EG5" s="239"/>
      <c r="EH5" s="239"/>
      <c r="EI5" s="239"/>
      <c r="EJ5" s="239"/>
      <c r="EK5" s="239"/>
      <c r="EL5" s="239"/>
      <c r="EM5" s="239"/>
      <c r="EN5" s="239"/>
      <c r="EO5" s="239"/>
      <c r="EP5" s="239"/>
      <c r="EQ5" s="239"/>
      <c r="ER5" s="238" t="s">
        <v>15</v>
      </c>
      <c r="ES5" s="239"/>
      <c r="ET5" s="239"/>
      <c r="EU5" s="239"/>
      <c r="EV5" s="239"/>
      <c r="EW5" s="239"/>
      <c r="EX5" s="239"/>
      <c r="EY5" s="239"/>
      <c r="EZ5" s="239"/>
      <c r="FA5" s="239"/>
      <c r="FB5" s="239"/>
      <c r="FC5" s="239"/>
      <c r="FD5" s="238" t="s">
        <v>16</v>
      </c>
      <c r="FE5" s="239"/>
      <c r="FF5" s="239"/>
      <c r="FG5" s="239"/>
      <c r="FH5" s="239"/>
      <c r="FI5" s="239"/>
      <c r="FJ5" s="239"/>
      <c r="FK5" s="239"/>
      <c r="FL5" s="239"/>
      <c r="FM5" s="239"/>
      <c r="FN5" s="239"/>
      <c r="FO5" s="239"/>
      <c r="FP5" s="238" t="s">
        <v>17</v>
      </c>
      <c r="FQ5" s="239"/>
      <c r="FR5" s="239"/>
      <c r="FS5" s="239"/>
      <c r="FT5" s="239"/>
      <c r="FU5" s="239"/>
      <c r="FV5" s="239"/>
      <c r="FW5" s="239"/>
      <c r="FX5" s="239"/>
      <c r="FY5" s="239"/>
      <c r="FZ5" s="239"/>
      <c r="GA5" s="239"/>
      <c r="GB5" s="238" t="s">
        <v>18</v>
      </c>
      <c r="GC5" s="239"/>
      <c r="GD5" s="239"/>
      <c r="GE5" s="239"/>
      <c r="GF5" s="239"/>
      <c r="GG5" s="239"/>
      <c r="GH5" s="239"/>
      <c r="GI5" s="239"/>
      <c r="GJ5" s="239"/>
      <c r="GK5" s="3"/>
      <c r="GL5" s="3"/>
      <c r="GM5" s="3"/>
      <c r="GN5" s="238" t="s">
        <v>19</v>
      </c>
      <c r="GO5" s="239"/>
      <c r="GP5" s="239"/>
      <c r="GQ5" s="239"/>
      <c r="GR5" s="239"/>
      <c r="GS5" s="239"/>
      <c r="GT5" s="239"/>
      <c r="GU5" s="239"/>
      <c r="GV5" s="239"/>
      <c r="GW5" s="4"/>
      <c r="GX5" s="4"/>
      <c r="GY5" s="4"/>
      <c r="GZ5" s="238" t="s">
        <v>20</v>
      </c>
      <c r="HA5" s="239"/>
      <c r="HB5" s="239"/>
      <c r="HC5" s="239"/>
      <c r="HD5" s="239"/>
      <c r="HE5" s="239"/>
      <c r="HF5" s="239"/>
      <c r="HG5" s="239"/>
      <c r="HH5" s="239"/>
      <c r="HI5" s="239"/>
      <c r="HJ5" s="239"/>
      <c r="HK5" s="239"/>
      <c r="HL5" s="238" t="s">
        <v>21</v>
      </c>
      <c r="HM5" s="239"/>
      <c r="HN5" s="239"/>
      <c r="HO5" s="239"/>
      <c r="HP5" s="239"/>
      <c r="HQ5" s="239"/>
      <c r="HR5" s="239"/>
      <c r="HS5" s="239"/>
      <c r="HT5" s="239"/>
      <c r="HU5" s="239"/>
      <c r="HV5" s="239"/>
      <c r="HW5" s="239"/>
    </row>
    <row r="6" spans="1:231" s="5" customFormat="1" ht="24" customHeight="1">
      <c r="A6" s="8">
        <v>122.60000000000002</v>
      </c>
      <c r="B6" s="242"/>
      <c r="C6" s="243"/>
      <c r="D6" s="17" t="s">
        <v>22</v>
      </c>
      <c r="E6" s="17" t="s">
        <v>23</v>
      </c>
      <c r="F6" s="17" t="s">
        <v>24</v>
      </c>
      <c r="G6" s="17" t="s">
        <v>25</v>
      </c>
      <c r="H6" s="17" t="s">
        <v>26</v>
      </c>
      <c r="I6" s="17" t="s">
        <v>27</v>
      </c>
      <c r="J6" s="17" t="s">
        <v>28</v>
      </c>
      <c r="K6" s="17" t="s">
        <v>29</v>
      </c>
      <c r="L6" s="17" t="s">
        <v>30</v>
      </c>
      <c r="M6" s="17" t="s">
        <v>31</v>
      </c>
      <c r="N6" s="17" t="s">
        <v>32</v>
      </c>
      <c r="O6" s="17" t="s">
        <v>33</v>
      </c>
      <c r="P6" s="18" t="s">
        <v>22</v>
      </c>
      <c r="Q6" s="17" t="s">
        <v>23</v>
      </c>
      <c r="R6" s="17" t="s">
        <v>24</v>
      </c>
      <c r="S6" s="17" t="s">
        <v>25</v>
      </c>
      <c r="T6" s="17" t="s">
        <v>26</v>
      </c>
      <c r="U6" s="17" t="s">
        <v>27</v>
      </c>
      <c r="V6" s="17" t="s">
        <v>28</v>
      </c>
      <c r="W6" s="17" t="s">
        <v>29</v>
      </c>
      <c r="X6" s="17" t="s">
        <v>30</v>
      </c>
      <c r="Y6" s="17" t="s">
        <v>31</v>
      </c>
      <c r="Z6" s="17" t="s">
        <v>32</v>
      </c>
      <c r="AA6" s="17" t="s">
        <v>33</v>
      </c>
      <c r="AB6" s="17" t="s">
        <v>22</v>
      </c>
      <c r="AC6" s="17" t="s">
        <v>23</v>
      </c>
      <c r="AD6" s="17" t="s">
        <v>24</v>
      </c>
      <c r="AE6" s="17" t="s">
        <v>25</v>
      </c>
      <c r="AF6" s="17" t="s">
        <v>26</v>
      </c>
      <c r="AG6" s="17" t="s">
        <v>27</v>
      </c>
      <c r="AH6" s="17" t="s">
        <v>28</v>
      </c>
      <c r="AI6" s="17" t="s">
        <v>29</v>
      </c>
      <c r="AJ6" s="17" t="s">
        <v>30</v>
      </c>
      <c r="AK6" s="17" t="s">
        <v>31</v>
      </c>
      <c r="AL6" s="17" t="s">
        <v>32</v>
      </c>
      <c r="AM6" s="17" t="s">
        <v>33</v>
      </c>
      <c r="AN6" s="17" t="s">
        <v>22</v>
      </c>
      <c r="AO6" s="17" t="s">
        <v>23</v>
      </c>
      <c r="AP6" s="17" t="s">
        <v>24</v>
      </c>
      <c r="AQ6" s="17" t="s">
        <v>25</v>
      </c>
      <c r="AR6" s="17" t="s">
        <v>26</v>
      </c>
      <c r="AS6" s="17" t="s">
        <v>27</v>
      </c>
      <c r="AT6" s="17" t="s">
        <v>28</v>
      </c>
      <c r="AU6" s="17" t="s">
        <v>29</v>
      </c>
      <c r="AV6" s="17" t="s">
        <v>30</v>
      </c>
      <c r="AW6" s="17" t="s">
        <v>31</v>
      </c>
      <c r="AX6" s="17" t="s">
        <v>32</v>
      </c>
      <c r="AY6" s="17" t="s">
        <v>33</v>
      </c>
      <c r="AZ6" s="18" t="s">
        <v>22</v>
      </c>
      <c r="BA6" s="17" t="s">
        <v>23</v>
      </c>
      <c r="BB6" s="17" t="s">
        <v>24</v>
      </c>
      <c r="BC6" s="17" t="s">
        <v>25</v>
      </c>
      <c r="BD6" s="17" t="s">
        <v>26</v>
      </c>
      <c r="BE6" s="17" t="s">
        <v>27</v>
      </c>
      <c r="BF6" s="17" t="s">
        <v>28</v>
      </c>
      <c r="BG6" s="17" t="s">
        <v>29</v>
      </c>
      <c r="BH6" s="17" t="s">
        <v>30</v>
      </c>
      <c r="BI6" s="17" t="s">
        <v>31</v>
      </c>
      <c r="BJ6" s="17" t="s">
        <v>32</v>
      </c>
      <c r="BK6" s="19" t="s">
        <v>33</v>
      </c>
      <c r="BL6" s="18" t="s">
        <v>22</v>
      </c>
      <c r="BM6" s="17" t="s">
        <v>23</v>
      </c>
      <c r="BN6" s="17" t="s">
        <v>24</v>
      </c>
      <c r="BO6" s="17" t="s">
        <v>25</v>
      </c>
      <c r="BP6" s="17" t="s">
        <v>26</v>
      </c>
      <c r="BQ6" s="17" t="s">
        <v>27</v>
      </c>
      <c r="BR6" s="17" t="s">
        <v>28</v>
      </c>
      <c r="BS6" s="17" t="s">
        <v>29</v>
      </c>
      <c r="BT6" s="17" t="s">
        <v>30</v>
      </c>
      <c r="BU6" s="17" t="s">
        <v>31</v>
      </c>
      <c r="BV6" s="17" t="s">
        <v>32</v>
      </c>
      <c r="BW6" s="17" t="s">
        <v>33</v>
      </c>
      <c r="BX6" s="20" t="s">
        <v>22</v>
      </c>
      <c r="BY6" s="21" t="s">
        <v>23</v>
      </c>
      <c r="BZ6" s="21" t="s">
        <v>24</v>
      </c>
      <c r="CA6" s="21" t="s">
        <v>25</v>
      </c>
      <c r="CB6" s="21" t="s">
        <v>26</v>
      </c>
      <c r="CC6" s="21" t="s">
        <v>27</v>
      </c>
      <c r="CD6" s="21" t="s">
        <v>28</v>
      </c>
      <c r="CE6" s="21" t="s">
        <v>29</v>
      </c>
      <c r="CF6" s="21" t="s">
        <v>30</v>
      </c>
      <c r="CG6" s="21" t="s">
        <v>31</v>
      </c>
      <c r="CH6" s="21" t="s">
        <v>32</v>
      </c>
      <c r="CI6" s="21" t="s">
        <v>33</v>
      </c>
      <c r="CJ6" s="20" t="s">
        <v>22</v>
      </c>
      <c r="CK6" s="21" t="s">
        <v>23</v>
      </c>
      <c r="CL6" s="21" t="s">
        <v>24</v>
      </c>
      <c r="CM6" s="21" t="s">
        <v>25</v>
      </c>
      <c r="CN6" s="22" t="s">
        <v>26</v>
      </c>
      <c r="CO6" s="22" t="s">
        <v>27</v>
      </c>
      <c r="CP6" s="21" t="s">
        <v>28</v>
      </c>
      <c r="CQ6" s="22" t="s">
        <v>29</v>
      </c>
      <c r="CR6" s="22" t="s">
        <v>30</v>
      </c>
      <c r="CS6" s="22" t="s">
        <v>31</v>
      </c>
      <c r="CT6" s="22" t="s">
        <v>32</v>
      </c>
      <c r="CU6" s="22" t="s">
        <v>33</v>
      </c>
      <c r="CV6" s="23" t="s">
        <v>22</v>
      </c>
      <c r="CW6" s="21" t="s">
        <v>23</v>
      </c>
      <c r="CX6" s="22" t="s">
        <v>24</v>
      </c>
      <c r="CY6" s="22" t="s">
        <v>25</v>
      </c>
      <c r="CZ6" s="22" t="s">
        <v>26</v>
      </c>
      <c r="DA6" s="22" t="s">
        <v>27</v>
      </c>
      <c r="DB6" s="22" t="s">
        <v>28</v>
      </c>
      <c r="DC6" s="22" t="s">
        <v>29</v>
      </c>
      <c r="DD6" s="22" t="s">
        <v>30</v>
      </c>
      <c r="DE6" s="22" t="s">
        <v>31</v>
      </c>
      <c r="DF6" s="22" t="s">
        <v>32</v>
      </c>
      <c r="DG6" s="24" t="s">
        <v>33</v>
      </c>
      <c r="DH6" s="21" t="s">
        <v>22</v>
      </c>
      <c r="DI6" s="21" t="s">
        <v>23</v>
      </c>
      <c r="DJ6" s="21" t="s">
        <v>24</v>
      </c>
      <c r="DK6" s="21" t="s">
        <v>25</v>
      </c>
      <c r="DL6" s="21" t="s">
        <v>26</v>
      </c>
      <c r="DM6" s="21" t="s">
        <v>27</v>
      </c>
      <c r="DN6" s="21" t="s">
        <v>28</v>
      </c>
      <c r="DO6" s="22" t="s">
        <v>29</v>
      </c>
      <c r="DP6" s="22" t="s">
        <v>30</v>
      </c>
      <c r="DQ6" s="22" t="s">
        <v>31</v>
      </c>
      <c r="DR6" s="22" t="s">
        <v>32</v>
      </c>
      <c r="DS6" s="22" t="s">
        <v>33</v>
      </c>
      <c r="DT6" s="23" t="s">
        <v>22</v>
      </c>
      <c r="DU6" s="22" t="s">
        <v>23</v>
      </c>
      <c r="DV6" s="22" t="s">
        <v>24</v>
      </c>
      <c r="DW6" s="22" t="s">
        <v>25</v>
      </c>
      <c r="DX6" s="22" t="s">
        <v>26</v>
      </c>
      <c r="DY6" s="22" t="s">
        <v>27</v>
      </c>
      <c r="DZ6" s="22" t="s">
        <v>28</v>
      </c>
      <c r="EA6" s="22" t="s">
        <v>29</v>
      </c>
      <c r="EB6" s="22" t="s">
        <v>30</v>
      </c>
      <c r="EC6" s="22" t="s">
        <v>31</v>
      </c>
      <c r="ED6" s="21" t="s">
        <v>32</v>
      </c>
      <c r="EE6" s="21" t="s">
        <v>33</v>
      </c>
      <c r="EF6" s="23" t="s">
        <v>22</v>
      </c>
      <c r="EG6" s="22" t="s">
        <v>23</v>
      </c>
      <c r="EH6" s="22" t="s">
        <v>24</v>
      </c>
      <c r="EI6" s="22" t="s">
        <v>25</v>
      </c>
      <c r="EJ6" s="22" t="s">
        <v>26</v>
      </c>
      <c r="EK6" s="22" t="s">
        <v>27</v>
      </c>
      <c r="EL6" s="22" t="s">
        <v>28</v>
      </c>
      <c r="EM6" s="22" t="s">
        <v>29</v>
      </c>
      <c r="EN6" s="22" t="s">
        <v>30</v>
      </c>
      <c r="EO6" s="22" t="s">
        <v>31</v>
      </c>
      <c r="EP6" s="22" t="s">
        <v>32</v>
      </c>
      <c r="EQ6" s="22" t="s">
        <v>33</v>
      </c>
      <c r="ER6" s="23" t="s">
        <v>22</v>
      </c>
      <c r="ES6" s="22" t="s">
        <v>23</v>
      </c>
      <c r="ET6" s="21" t="s">
        <v>24</v>
      </c>
      <c r="EU6" s="21" t="s">
        <v>25</v>
      </c>
      <c r="EV6" s="21" t="s">
        <v>26</v>
      </c>
      <c r="EW6" s="21" t="s">
        <v>27</v>
      </c>
      <c r="EX6" s="22" t="s">
        <v>28</v>
      </c>
      <c r="EY6" s="22" t="s">
        <v>29</v>
      </c>
      <c r="EZ6" s="21" t="s">
        <v>30</v>
      </c>
      <c r="FA6" s="21" t="s">
        <v>31</v>
      </c>
      <c r="FB6" s="21" t="s">
        <v>32</v>
      </c>
      <c r="FC6" s="22" t="s">
        <v>33</v>
      </c>
      <c r="FD6" s="20" t="s">
        <v>22</v>
      </c>
      <c r="FE6" s="21" t="s">
        <v>23</v>
      </c>
      <c r="FF6" s="21" t="s">
        <v>24</v>
      </c>
      <c r="FG6" s="21" t="s">
        <v>25</v>
      </c>
      <c r="FH6" s="22" t="s">
        <v>26</v>
      </c>
      <c r="FI6" s="22" t="s">
        <v>27</v>
      </c>
      <c r="FJ6" s="22" t="s">
        <v>28</v>
      </c>
      <c r="FK6" s="22" t="s">
        <v>29</v>
      </c>
      <c r="FL6" s="22" t="s">
        <v>30</v>
      </c>
      <c r="FM6" s="21" t="s">
        <v>31</v>
      </c>
      <c r="FN6" s="22" t="s">
        <v>32</v>
      </c>
      <c r="FO6" s="21" t="s">
        <v>33</v>
      </c>
      <c r="FP6" s="20" t="s">
        <v>22</v>
      </c>
      <c r="FQ6" s="21" t="s">
        <v>23</v>
      </c>
      <c r="FR6" s="21" t="s">
        <v>24</v>
      </c>
      <c r="FS6" s="21" t="s">
        <v>25</v>
      </c>
      <c r="FT6" s="21" t="s">
        <v>26</v>
      </c>
      <c r="FU6" s="21" t="s">
        <v>27</v>
      </c>
      <c r="FV6" s="22" t="s">
        <v>28</v>
      </c>
      <c r="FW6" s="21" t="s">
        <v>29</v>
      </c>
      <c r="FX6" s="22" t="s">
        <v>30</v>
      </c>
      <c r="FY6" s="21" t="s">
        <v>31</v>
      </c>
      <c r="FZ6" s="21" t="s">
        <v>32</v>
      </c>
      <c r="GA6" s="22" t="s">
        <v>33</v>
      </c>
      <c r="GB6" s="23" t="s">
        <v>22</v>
      </c>
      <c r="GC6" s="22" t="s">
        <v>23</v>
      </c>
      <c r="GD6" s="22" t="s">
        <v>24</v>
      </c>
      <c r="GE6" s="22" t="s">
        <v>25</v>
      </c>
      <c r="GF6" s="21" t="s">
        <v>26</v>
      </c>
      <c r="GG6" s="25" t="s">
        <v>27</v>
      </c>
      <c r="GH6" s="25" t="s">
        <v>28</v>
      </c>
      <c r="GI6" s="25" t="s">
        <v>29</v>
      </c>
      <c r="GJ6" s="25" t="s">
        <v>30</v>
      </c>
      <c r="GK6" s="25" t="s">
        <v>31</v>
      </c>
      <c r="GL6" s="25" t="s">
        <v>32</v>
      </c>
      <c r="GM6" s="25" t="s">
        <v>33</v>
      </c>
      <c r="GN6" s="23" t="s">
        <v>22</v>
      </c>
      <c r="GO6" s="22" t="s">
        <v>23</v>
      </c>
      <c r="GP6" s="22" t="s">
        <v>24</v>
      </c>
      <c r="GQ6" s="22" t="s">
        <v>25</v>
      </c>
      <c r="GR6" s="22" t="s">
        <v>26</v>
      </c>
      <c r="GS6" s="26" t="s">
        <v>27</v>
      </c>
      <c r="GT6" s="26" t="s">
        <v>28</v>
      </c>
      <c r="GU6" s="25" t="s">
        <v>29</v>
      </c>
      <c r="GV6" s="26" t="s">
        <v>30</v>
      </c>
      <c r="GW6" s="26" t="s">
        <v>31</v>
      </c>
      <c r="GX6" s="26" t="s">
        <v>32</v>
      </c>
      <c r="GY6" s="26" t="s">
        <v>33</v>
      </c>
      <c r="GZ6" s="23" t="s">
        <v>22</v>
      </c>
      <c r="HA6" s="22" t="s">
        <v>23</v>
      </c>
      <c r="HB6" s="22" t="s">
        <v>24</v>
      </c>
      <c r="HC6" s="22" t="s">
        <v>25</v>
      </c>
      <c r="HD6" s="22" t="s">
        <v>26</v>
      </c>
      <c r="HE6" s="26" t="s">
        <v>27</v>
      </c>
      <c r="HF6" s="25" t="s">
        <v>28</v>
      </c>
      <c r="HG6" s="25" t="s">
        <v>29</v>
      </c>
      <c r="HH6" s="25" t="s">
        <v>30</v>
      </c>
      <c r="HI6" s="26" t="s">
        <v>31</v>
      </c>
      <c r="HJ6" s="25" t="s">
        <v>32</v>
      </c>
      <c r="HK6" s="26" t="s">
        <v>33</v>
      </c>
      <c r="HL6" s="23" t="s">
        <v>22</v>
      </c>
      <c r="HM6" s="22" t="s">
        <v>23</v>
      </c>
      <c r="HN6" s="22" t="s">
        <v>24</v>
      </c>
      <c r="HO6" s="22" t="s">
        <v>25</v>
      </c>
      <c r="HP6" s="22" t="s">
        <v>26</v>
      </c>
      <c r="HQ6" s="26" t="s">
        <v>27</v>
      </c>
      <c r="HR6" s="25" t="s">
        <v>28</v>
      </c>
      <c r="HS6" s="25" t="s">
        <v>29</v>
      </c>
      <c r="HT6" s="25" t="s">
        <v>30</v>
      </c>
      <c r="HU6" s="26" t="s">
        <v>31</v>
      </c>
      <c r="HV6" s="25" t="s">
        <v>32</v>
      </c>
      <c r="HW6" s="26" t="s">
        <v>33</v>
      </c>
    </row>
    <row r="7" spans="1:231" s="48" customFormat="1" ht="15.75" customHeight="1">
      <c r="A7" s="27">
        <v>78.100000000000023</v>
      </c>
      <c r="B7" s="28" t="s">
        <v>34</v>
      </c>
      <c r="C7" s="29">
        <v>1</v>
      </c>
      <c r="D7" s="30">
        <f>SUM(D8:D11)</f>
        <v>148.5</v>
      </c>
      <c r="E7" s="30">
        <f t="shared" ref="E7:AA7" si="0">SUM(E8:E11)</f>
        <v>169.6</v>
      </c>
      <c r="F7" s="30">
        <f t="shared" si="0"/>
        <v>375.29999999999995</v>
      </c>
      <c r="G7" s="30">
        <f t="shared" si="0"/>
        <v>214.29999999999998</v>
      </c>
      <c r="H7" s="30">
        <f t="shared" si="0"/>
        <v>285.5</v>
      </c>
      <c r="I7" s="30">
        <f t="shared" si="0"/>
        <v>253.79999999999995</v>
      </c>
      <c r="J7" s="30">
        <f t="shared" si="0"/>
        <v>271.60000000000002</v>
      </c>
      <c r="K7" s="30">
        <f t="shared" si="0"/>
        <v>326.7</v>
      </c>
      <c r="L7" s="30">
        <f t="shared" si="0"/>
        <v>296.70000000000005</v>
      </c>
      <c r="M7" s="30">
        <f t="shared" si="0"/>
        <v>251.79999999999998</v>
      </c>
      <c r="N7" s="30">
        <f t="shared" si="0"/>
        <v>256.40000000000003</v>
      </c>
      <c r="O7" s="30">
        <f t="shared" si="0"/>
        <v>443.1</v>
      </c>
      <c r="P7" s="31">
        <f t="shared" si="0"/>
        <v>349.2</v>
      </c>
      <c r="Q7" s="30">
        <f t="shared" si="0"/>
        <v>251.1</v>
      </c>
      <c r="R7" s="30">
        <f t="shared" si="0"/>
        <v>394.2</v>
      </c>
      <c r="S7" s="30">
        <f t="shared" si="0"/>
        <v>275.10000000000002</v>
      </c>
      <c r="T7" s="30">
        <f t="shared" si="0"/>
        <v>356.1</v>
      </c>
      <c r="U7" s="30">
        <f t="shared" si="0"/>
        <v>313.29999999999995</v>
      </c>
      <c r="V7" s="30">
        <f t="shared" si="0"/>
        <v>411.4</v>
      </c>
      <c r="W7" s="30">
        <f t="shared" si="0"/>
        <v>339.5</v>
      </c>
      <c r="X7" s="30">
        <f t="shared" si="0"/>
        <v>363.20000000000005</v>
      </c>
      <c r="Y7" s="30">
        <f t="shared" si="0"/>
        <v>375.69999999999885</v>
      </c>
      <c r="Z7" s="30">
        <f t="shared" si="0"/>
        <v>312.40000000000083</v>
      </c>
      <c r="AA7" s="30">
        <f t="shared" si="0"/>
        <v>552.39999999999986</v>
      </c>
      <c r="AB7" s="32">
        <f t="shared" ref="AB7:BW7" si="1">SUM(AB8:AB11)</f>
        <v>317.60000000000008</v>
      </c>
      <c r="AC7" s="33">
        <f t="shared" si="1"/>
        <v>386.3</v>
      </c>
      <c r="AD7" s="33">
        <f t="shared" si="1"/>
        <v>535.70000000000005</v>
      </c>
      <c r="AE7" s="33">
        <f t="shared" si="1"/>
        <v>427.99999999999994</v>
      </c>
      <c r="AF7" s="33">
        <f t="shared" si="1"/>
        <v>463.9</v>
      </c>
      <c r="AG7" s="33">
        <f t="shared" si="1"/>
        <v>407.80000000000007</v>
      </c>
      <c r="AH7" s="33">
        <f t="shared" si="1"/>
        <v>467.9</v>
      </c>
      <c r="AI7" s="33">
        <f t="shared" si="1"/>
        <v>322.90000000000072</v>
      </c>
      <c r="AJ7" s="33">
        <f t="shared" si="1"/>
        <v>447.69999999999993</v>
      </c>
      <c r="AK7" s="33">
        <f t="shared" si="1"/>
        <v>403.40000000000003</v>
      </c>
      <c r="AL7" s="33">
        <f t="shared" si="1"/>
        <v>792.2</v>
      </c>
      <c r="AM7" s="34">
        <f>SUM(AM8:AM11)</f>
        <v>544.29999999999927</v>
      </c>
      <c r="AN7" s="32">
        <f t="shared" si="1"/>
        <v>279.89999999999998</v>
      </c>
      <c r="AO7" s="30">
        <f t="shared" si="1"/>
        <v>289.49999999999994</v>
      </c>
      <c r="AP7" s="30">
        <f t="shared" si="1"/>
        <v>622.50000000000011</v>
      </c>
      <c r="AQ7" s="30">
        <f t="shared" si="1"/>
        <v>338.90000000000003</v>
      </c>
      <c r="AR7" s="30">
        <f t="shared" si="1"/>
        <v>350.8</v>
      </c>
      <c r="AS7" s="30">
        <f t="shared" si="1"/>
        <v>338</v>
      </c>
      <c r="AT7" s="30">
        <f t="shared" si="1"/>
        <v>429.90000000000003</v>
      </c>
      <c r="AU7" s="30">
        <f t="shared" si="1"/>
        <v>360.50000000000057</v>
      </c>
      <c r="AV7" s="30">
        <f t="shared" si="1"/>
        <v>422.59999999999894</v>
      </c>
      <c r="AW7" s="30">
        <f t="shared" si="1"/>
        <v>396.20000000000073</v>
      </c>
      <c r="AX7" s="30">
        <f t="shared" si="1"/>
        <v>389.70000000000005</v>
      </c>
      <c r="AY7" s="30">
        <f t="shared" si="1"/>
        <v>698.5</v>
      </c>
      <c r="AZ7" s="35">
        <f t="shared" si="1"/>
        <v>349.8</v>
      </c>
      <c r="BA7" s="36">
        <f t="shared" si="1"/>
        <v>318.7000000000001</v>
      </c>
      <c r="BB7" s="36">
        <f t="shared" si="1"/>
        <v>547.69999999999993</v>
      </c>
      <c r="BC7" s="36">
        <f t="shared" si="1"/>
        <v>447.39999999999986</v>
      </c>
      <c r="BD7" s="36">
        <f t="shared" si="1"/>
        <v>422.3000000000003</v>
      </c>
      <c r="BE7" s="36">
        <f t="shared" si="1"/>
        <v>431.39999999999952</v>
      </c>
      <c r="BF7" s="36">
        <f t="shared" si="1"/>
        <v>422.19999999999993</v>
      </c>
      <c r="BG7" s="36">
        <f t="shared" si="1"/>
        <v>491.09999999999997</v>
      </c>
      <c r="BH7" s="36">
        <f t="shared" si="1"/>
        <v>475.8999999999993</v>
      </c>
      <c r="BI7" s="36">
        <f t="shared" si="1"/>
        <v>425.30000000000007</v>
      </c>
      <c r="BJ7" s="36">
        <f t="shared" si="1"/>
        <v>499.69999999999936</v>
      </c>
      <c r="BK7" s="36">
        <f t="shared" si="1"/>
        <v>590.00000000000045</v>
      </c>
      <c r="BL7" s="35">
        <f t="shared" si="1"/>
        <v>443.5</v>
      </c>
      <c r="BM7" s="36">
        <f t="shared" si="1"/>
        <v>411.4</v>
      </c>
      <c r="BN7" s="36">
        <f t="shared" si="1"/>
        <v>816.80000000000007</v>
      </c>
      <c r="BO7" s="36">
        <f t="shared" si="1"/>
        <v>472.49999999999966</v>
      </c>
      <c r="BP7" s="36">
        <f t="shared" si="1"/>
        <v>513.50000000000011</v>
      </c>
      <c r="BQ7" s="36">
        <f t="shared" si="1"/>
        <v>487.89999999999992</v>
      </c>
      <c r="BR7" s="36">
        <f t="shared" si="1"/>
        <v>485.40000000000055</v>
      </c>
      <c r="BS7" s="36">
        <f t="shared" si="1"/>
        <v>481.19999999999965</v>
      </c>
      <c r="BT7" s="36">
        <f t="shared" si="1"/>
        <v>573.69999999999948</v>
      </c>
      <c r="BU7" s="36">
        <f t="shared" si="1"/>
        <v>494.70000000000073</v>
      </c>
      <c r="BV7" s="36">
        <f t="shared" si="1"/>
        <v>500.60000000000036</v>
      </c>
      <c r="BW7" s="36">
        <f t="shared" si="1"/>
        <v>707.59999999999945</v>
      </c>
      <c r="BX7" s="35">
        <f t="shared" ref="BX7:EI7" si="2">SUM(BX8:BX11)</f>
        <v>559.82000000000005</v>
      </c>
      <c r="BY7" s="36">
        <f t="shared" si="2"/>
        <v>405.77999999999992</v>
      </c>
      <c r="BZ7" s="36">
        <f t="shared" si="2"/>
        <v>706.80000000000018</v>
      </c>
      <c r="CA7" s="36">
        <f t="shared" si="2"/>
        <v>500.59999999999997</v>
      </c>
      <c r="CB7" s="36">
        <f t="shared" si="2"/>
        <v>598.70000000000061</v>
      </c>
      <c r="CC7" s="36">
        <f t="shared" si="2"/>
        <v>524.99999999999989</v>
      </c>
      <c r="CD7" s="36">
        <f t="shared" si="2"/>
        <v>612.7999999999995</v>
      </c>
      <c r="CE7" s="36">
        <f t="shared" si="2"/>
        <v>627.29999999999984</v>
      </c>
      <c r="CF7" s="36">
        <f t="shared" si="2"/>
        <v>638.20000000000027</v>
      </c>
      <c r="CG7" s="36">
        <f t="shared" si="2"/>
        <v>565.89999999999918</v>
      </c>
      <c r="CH7" s="36">
        <f t="shared" si="2"/>
        <v>556.02495000000067</v>
      </c>
      <c r="CI7" s="36">
        <f t="shared" si="2"/>
        <v>761.27505000000042</v>
      </c>
      <c r="CJ7" s="35">
        <f t="shared" si="2"/>
        <v>509.6</v>
      </c>
      <c r="CK7" s="36">
        <f t="shared" si="2"/>
        <v>408.09999999999997</v>
      </c>
      <c r="CL7" s="36">
        <f t="shared" si="2"/>
        <v>728.20000000000027</v>
      </c>
      <c r="CM7" s="36">
        <f t="shared" si="2"/>
        <v>494.09999999999957</v>
      </c>
      <c r="CN7" s="36">
        <f t="shared" si="2"/>
        <v>572.8000000000003</v>
      </c>
      <c r="CO7" s="36">
        <f t="shared" si="2"/>
        <v>457.69999999999993</v>
      </c>
      <c r="CP7" s="36">
        <f t="shared" si="2"/>
        <v>633.99999999999989</v>
      </c>
      <c r="CQ7" s="36">
        <f t="shared" si="2"/>
        <v>498.40000000000055</v>
      </c>
      <c r="CR7" s="36">
        <f t="shared" si="2"/>
        <v>612.99999999999932</v>
      </c>
      <c r="CS7" s="36">
        <f t="shared" si="2"/>
        <v>512.20000000000005</v>
      </c>
      <c r="CT7" s="36">
        <f t="shared" si="2"/>
        <v>523.70000000000095</v>
      </c>
      <c r="CU7" s="36">
        <f t="shared" si="2"/>
        <v>887.7</v>
      </c>
      <c r="CV7" s="35">
        <f t="shared" si="2"/>
        <v>529.6</v>
      </c>
      <c r="CW7" s="36">
        <f t="shared" si="2"/>
        <v>458.80000000000007</v>
      </c>
      <c r="CX7" s="36">
        <f t="shared" si="2"/>
        <v>713.49999999999989</v>
      </c>
      <c r="CY7" s="36">
        <f t="shared" si="2"/>
        <v>531.49999999999989</v>
      </c>
      <c r="CZ7" s="36">
        <f t="shared" si="2"/>
        <v>623.00000000000023</v>
      </c>
      <c r="DA7" s="36">
        <f t="shared" si="2"/>
        <v>540.70000000000005</v>
      </c>
      <c r="DB7" s="36">
        <f t="shared" si="2"/>
        <v>673.69999999999959</v>
      </c>
      <c r="DC7" s="36">
        <f t="shared" si="2"/>
        <v>589.30000000000086</v>
      </c>
      <c r="DD7" s="36">
        <f t="shared" si="2"/>
        <v>702.49999999999955</v>
      </c>
      <c r="DE7" s="36">
        <f t="shared" si="2"/>
        <v>600.10000000000059</v>
      </c>
      <c r="DF7" s="36">
        <f t="shared" si="2"/>
        <v>582.09999999999854</v>
      </c>
      <c r="DG7" s="37">
        <f t="shared" si="2"/>
        <v>889.79999999999984</v>
      </c>
      <c r="DH7" s="35">
        <f t="shared" si="2"/>
        <v>607</v>
      </c>
      <c r="DI7" s="38">
        <f t="shared" si="2"/>
        <v>490.9</v>
      </c>
      <c r="DJ7" s="38">
        <f t="shared" si="2"/>
        <v>853.20000000000016</v>
      </c>
      <c r="DK7" s="38">
        <f t="shared" si="2"/>
        <v>605.00000000000045</v>
      </c>
      <c r="DL7" s="38">
        <f t="shared" si="2"/>
        <v>685.59999999999934</v>
      </c>
      <c r="DM7" s="38">
        <f t="shared" si="2"/>
        <v>585.70000000000061</v>
      </c>
      <c r="DN7" s="38">
        <f t="shared" si="2"/>
        <v>785.9000000000002</v>
      </c>
      <c r="DO7" s="38">
        <f t="shared" si="2"/>
        <v>591.39999999999986</v>
      </c>
      <c r="DP7" s="38">
        <f t="shared" si="2"/>
        <v>820.79999999999893</v>
      </c>
      <c r="DQ7" s="38">
        <f t="shared" si="2"/>
        <v>628.10000000000014</v>
      </c>
      <c r="DR7" s="38">
        <f t="shared" si="2"/>
        <v>616.79999999999995</v>
      </c>
      <c r="DS7" s="38">
        <f>SUM(DS8:DS11)</f>
        <v>900.10000000000059</v>
      </c>
      <c r="DT7" s="39">
        <f t="shared" si="2"/>
        <v>578.5</v>
      </c>
      <c r="DU7" s="38">
        <f t="shared" si="2"/>
        <v>571.20000000000005</v>
      </c>
      <c r="DV7" s="38">
        <f t="shared" si="2"/>
        <v>900.6</v>
      </c>
      <c r="DW7" s="38">
        <f t="shared" si="2"/>
        <v>616.09999999999991</v>
      </c>
      <c r="DX7" s="38">
        <f t="shared" si="2"/>
        <v>730.20000000000016</v>
      </c>
      <c r="DY7" s="38">
        <f t="shared" si="2"/>
        <v>559.6</v>
      </c>
      <c r="DZ7" s="38">
        <f t="shared" si="2"/>
        <v>810.09999999999991</v>
      </c>
      <c r="EA7" s="38">
        <f t="shared" si="2"/>
        <v>703.00000000000148</v>
      </c>
      <c r="EB7" s="38">
        <f t="shared" si="2"/>
        <v>815.89999999999782</v>
      </c>
      <c r="EC7" s="38">
        <f t="shared" si="2"/>
        <v>677.80000000000041</v>
      </c>
      <c r="ED7" s="38">
        <f t="shared" si="2"/>
        <v>638.00000000000045</v>
      </c>
      <c r="EE7" s="38">
        <f t="shared" si="2"/>
        <v>979.00000000000102</v>
      </c>
      <c r="EF7" s="39">
        <f t="shared" si="2"/>
        <v>745</v>
      </c>
      <c r="EG7" s="38">
        <f t="shared" si="2"/>
        <v>621.10000000000014</v>
      </c>
      <c r="EH7" s="38">
        <f t="shared" si="2"/>
        <v>1060.6000000000001</v>
      </c>
      <c r="EI7" s="38">
        <f t="shared" si="2"/>
        <v>733.20000000000016</v>
      </c>
      <c r="EJ7" s="38">
        <f t="shared" ref="EJ7:FO7" si="3">SUM(EJ8:EJ11)</f>
        <v>793.59999999999923</v>
      </c>
      <c r="EK7" s="38">
        <f t="shared" si="3"/>
        <v>718.09999999999968</v>
      </c>
      <c r="EL7" s="38">
        <f t="shared" si="3"/>
        <v>832.50000000000011</v>
      </c>
      <c r="EM7" s="38">
        <f t="shared" si="3"/>
        <v>818.50000000000159</v>
      </c>
      <c r="EN7" s="38">
        <f t="shared" si="3"/>
        <v>863.59999999999866</v>
      </c>
      <c r="EO7" s="38">
        <f t="shared" si="3"/>
        <v>833.10000000000127</v>
      </c>
      <c r="EP7" s="38">
        <f t="shared" si="3"/>
        <v>843.69999999999982</v>
      </c>
      <c r="EQ7" s="38">
        <f t="shared" si="3"/>
        <v>887.40000000000032</v>
      </c>
      <c r="ER7" s="39">
        <f t="shared" si="3"/>
        <v>966.49999999999989</v>
      </c>
      <c r="ES7" s="38">
        <f t="shared" si="3"/>
        <v>693.0999999999998</v>
      </c>
      <c r="ET7" s="38">
        <f t="shared" si="3"/>
        <v>975.50000000000023</v>
      </c>
      <c r="EU7" s="38">
        <f t="shared" si="3"/>
        <v>764.99999999999966</v>
      </c>
      <c r="EV7" s="38">
        <f t="shared" si="3"/>
        <v>809.70000000000039</v>
      </c>
      <c r="EW7" s="38">
        <f t="shared" si="3"/>
        <v>810.00000000000023</v>
      </c>
      <c r="EX7" s="38">
        <f t="shared" si="3"/>
        <v>917.8</v>
      </c>
      <c r="EY7" s="38">
        <f t="shared" si="3"/>
        <v>891.60000000000036</v>
      </c>
      <c r="EZ7" s="38">
        <f t="shared" si="3"/>
        <v>916.89999999999827</v>
      </c>
      <c r="FA7" s="38">
        <f t="shared" si="3"/>
        <v>877.70000000000164</v>
      </c>
      <c r="FB7" s="38">
        <f t="shared" si="3"/>
        <v>875.29999999999779</v>
      </c>
      <c r="FC7" s="38">
        <f t="shared" si="3"/>
        <v>1096.4999999999995</v>
      </c>
      <c r="FD7" s="39">
        <f>SUM(FD8:FD11)</f>
        <v>973.6</v>
      </c>
      <c r="FE7" s="38">
        <f t="shared" si="3"/>
        <v>689.10000000000014</v>
      </c>
      <c r="FF7" s="38">
        <f t="shared" si="3"/>
        <v>917.2999999999995</v>
      </c>
      <c r="FG7" s="38">
        <f t="shared" si="3"/>
        <v>811.40000000000032</v>
      </c>
      <c r="FH7" s="38">
        <f t="shared" si="3"/>
        <v>894.69999999999982</v>
      </c>
      <c r="FI7" s="38">
        <f t="shared" si="3"/>
        <v>752.60000000000082</v>
      </c>
      <c r="FJ7" s="38">
        <f t="shared" si="3"/>
        <v>1032.0999999999997</v>
      </c>
      <c r="FK7" s="38">
        <f t="shared" si="3"/>
        <v>872.2999999999995</v>
      </c>
      <c r="FL7" s="38">
        <f t="shared" si="3"/>
        <v>925.2000000000005</v>
      </c>
      <c r="FM7" s="38">
        <f t="shared" si="3"/>
        <v>931.69999999999982</v>
      </c>
      <c r="FN7" s="38">
        <f t="shared" si="3"/>
        <v>830.50000000000068</v>
      </c>
      <c r="FO7" s="38">
        <f t="shared" si="3"/>
        <v>1044.4999999999995</v>
      </c>
      <c r="FP7" s="38">
        <v>908.99999999999989</v>
      </c>
      <c r="FQ7" s="38">
        <v>792.1</v>
      </c>
      <c r="FR7" s="38">
        <v>1138.4000000000001</v>
      </c>
      <c r="FS7" s="38">
        <v>799.09999999999991</v>
      </c>
      <c r="FT7" s="38">
        <v>795.40000000000009</v>
      </c>
      <c r="FU7" s="38">
        <v>653.49999999999909</v>
      </c>
      <c r="FV7" s="38">
        <v>869.80000000000109</v>
      </c>
      <c r="FW7" s="38">
        <v>820.89999999999964</v>
      </c>
      <c r="FX7" s="38">
        <v>859.80000000000018</v>
      </c>
      <c r="FY7" s="38">
        <v>891.79999999999927</v>
      </c>
      <c r="FZ7" s="38">
        <v>816.69999999999891</v>
      </c>
      <c r="GA7" s="38">
        <v>1143.9000000000033</v>
      </c>
      <c r="GB7" s="39">
        <v>1066.9000000000001</v>
      </c>
      <c r="GC7" s="38">
        <v>864</v>
      </c>
      <c r="GD7" s="38">
        <v>1079.7000000000003</v>
      </c>
      <c r="GE7" s="40">
        <v>833.5</v>
      </c>
      <c r="GF7" s="41">
        <v>860.1</v>
      </c>
      <c r="GG7" s="41">
        <f t="shared" ref="GG7:GL7" si="4">SUM(GG8:GG11)</f>
        <v>988.09999999999911</v>
      </c>
      <c r="GH7" s="41">
        <f t="shared" si="4"/>
        <v>1099.0999999999999</v>
      </c>
      <c r="GI7" s="41">
        <f t="shared" si="4"/>
        <v>1082.9000000000001</v>
      </c>
      <c r="GJ7" s="41">
        <f t="shared" si="4"/>
        <v>1121.8999999999996</v>
      </c>
      <c r="GK7" s="41">
        <f t="shared" si="4"/>
        <v>1121.8000000000015</v>
      </c>
      <c r="GL7" s="41">
        <f t="shared" si="4"/>
        <v>1137.1999999999998</v>
      </c>
      <c r="GM7" s="41">
        <v>1495.0999999999985</v>
      </c>
      <c r="GN7" s="42">
        <f>SUM(GN8,GN10:GN11)</f>
        <v>1308.1999999999998</v>
      </c>
      <c r="GO7" s="43">
        <f>SUM(GO8,GO10:GO11)</f>
        <v>1143.7</v>
      </c>
      <c r="GP7" s="43">
        <f>SUM(GP8,GP10:GP11)</f>
        <v>1548.5000000000005</v>
      </c>
      <c r="GQ7" s="43">
        <f>SUM(GQ8,GQ10:GQ11)</f>
        <v>1044.1000000000001</v>
      </c>
      <c r="GR7" s="43">
        <f>SUM(GR8,GR10:GR11)</f>
        <v>1510.7999999999995</v>
      </c>
      <c r="GS7" s="43">
        <f>SUM(GS8:GS11)</f>
        <v>1123.2999999999988</v>
      </c>
      <c r="GT7" s="43">
        <v>1231.4000000000005</v>
      </c>
      <c r="GU7" s="44">
        <v>1133.1000000000004</v>
      </c>
      <c r="GV7" s="43">
        <f>SUM(GV8:GV11)</f>
        <v>1450.0800000000004</v>
      </c>
      <c r="GW7" s="43">
        <v>1519.9199999999964</v>
      </c>
      <c r="GX7" s="44">
        <v>1545.100000000004</v>
      </c>
      <c r="GY7" s="44">
        <v>1892.0999999999985</v>
      </c>
      <c r="GZ7" s="45">
        <v>1625.4999999999998</v>
      </c>
      <c r="HA7" s="44">
        <v>1379.4000000000003</v>
      </c>
      <c r="HB7" s="44">
        <v>1417.7999999999997</v>
      </c>
      <c r="HC7" s="44">
        <v>1929.4000000000015</v>
      </c>
      <c r="HD7" s="44">
        <v>1536.7999999999993</v>
      </c>
      <c r="HE7" s="43">
        <v>1202</v>
      </c>
      <c r="HF7" s="43">
        <v>1595.1999999999989</v>
      </c>
      <c r="HG7" s="43">
        <v>1480.0999999999985</v>
      </c>
      <c r="HH7" s="43">
        <v>1566.0000000000018</v>
      </c>
      <c r="HI7" s="43">
        <v>1663.7999999999993</v>
      </c>
      <c r="HJ7" s="43">
        <v>1473.9000000000015</v>
      </c>
      <c r="HK7" s="44">
        <v>1846.2999999999993</v>
      </c>
      <c r="HL7" s="42">
        <v>1846.1999999999998</v>
      </c>
      <c r="HM7" s="46">
        <v>1609.5</v>
      </c>
      <c r="HN7" s="47"/>
    </row>
    <row r="8" spans="1:231" s="48" customFormat="1" ht="15">
      <c r="A8" s="49">
        <v>28.700000000000017</v>
      </c>
      <c r="B8" s="50" t="s">
        <v>35</v>
      </c>
      <c r="C8" s="51">
        <v>11</v>
      </c>
      <c r="D8" s="52">
        <v>106.3</v>
      </c>
      <c r="E8" s="52">
        <v>114</v>
      </c>
      <c r="F8" s="52">
        <v>193.6</v>
      </c>
      <c r="G8" s="52">
        <v>159.19999999999999</v>
      </c>
      <c r="H8" s="52">
        <v>202.6</v>
      </c>
      <c r="I8" s="53">
        <v>181.8</v>
      </c>
      <c r="J8" s="53">
        <v>196.4</v>
      </c>
      <c r="K8" s="53">
        <v>193.1</v>
      </c>
      <c r="L8" s="53">
        <v>210.4</v>
      </c>
      <c r="M8" s="53">
        <v>172.5</v>
      </c>
      <c r="N8" s="53">
        <v>171.1</v>
      </c>
      <c r="O8" s="52">
        <v>229.3</v>
      </c>
      <c r="P8" s="54">
        <v>225.6</v>
      </c>
      <c r="Q8" s="52">
        <v>173.8</v>
      </c>
      <c r="R8" s="55">
        <v>266.7</v>
      </c>
      <c r="S8" s="56">
        <v>207.9</v>
      </c>
      <c r="T8" s="55">
        <v>269</v>
      </c>
      <c r="U8" s="55">
        <v>233.6</v>
      </c>
      <c r="V8" s="55">
        <v>305.3</v>
      </c>
      <c r="W8" s="55">
        <v>239.4</v>
      </c>
      <c r="X8" s="55">
        <v>280.60000000000002</v>
      </c>
      <c r="Y8" s="55">
        <v>238.29999999999882</v>
      </c>
      <c r="Z8" s="52">
        <v>235.60000000000082</v>
      </c>
      <c r="AA8" s="52">
        <v>334.7</v>
      </c>
      <c r="AB8" s="54">
        <f>[1]StatementII!$D$10</f>
        <v>294.10000000000008</v>
      </c>
      <c r="AC8" s="56">
        <v>311</v>
      </c>
      <c r="AD8" s="55">
        <v>478.4</v>
      </c>
      <c r="AE8" s="27">
        <v>392.9</v>
      </c>
      <c r="AF8" s="52">
        <v>429.5</v>
      </c>
      <c r="AG8" s="55">
        <v>371.1</v>
      </c>
      <c r="AH8" s="55">
        <v>438.2</v>
      </c>
      <c r="AI8" s="57">
        <v>303.70000000000073</v>
      </c>
      <c r="AJ8" s="55">
        <v>394.9</v>
      </c>
      <c r="AK8" s="55">
        <v>354</v>
      </c>
      <c r="AL8" s="55">
        <v>342</v>
      </c>
      <c r="AM8" s="58">
        <v>431.79999999999927</v>
      </c>
      <c r="AN8" s="54">
        <v>266.5</v>
      </c>
      <c r="AO8" s="56">
        <v>265.89999999999998</v>
      </c>
      <c r="AP8" s="56">
        <v>567.20000000000005</v>
      </c>
      <c r="AQ8" s="55">
        <v>314.60000000000002</v>
      </c>
      <c r="AR8" s="55">
        <v>316.8</v>
      </c>
      <c r="AS8" s="56">
        <v>293</v>
      </c>
      <c r="AT8" s="59">
        <v>352.1</v>
      </c>
      <c r="AU8" s="56">
        <v>320.40000000000055</v>
      </c>
      <c r="AV8" s="53">
        <v>372.69999999999891</v>
      </c>
      <c r="AW8" s="56">
        <v>338.20000000000073</v>
      </c>
      <c r="AX8" s="56">
        <v>335</v>
      </c>
      <c r="AY8" s="60">
        <v>419.3</v>
      </c>
      <c r="AZ8" s="61">
        <v>280.60000000000002</v>
      </c>
      <c r="BA8" s="55">
        <v>290.80000000000007</v>
      </c>
      <c r="BB8" s="27">
        <v>505</v>
      </c>
      <c r="BC8" s="55">
        <v>348.69999999999982</v>
      </c>
      <c r="BD8" s="27">
        <v>391.70000000000027</v>
      </c>
      <c r="BE8" s="56">
        <v>385.99999999999955</v>
      </c>
      <c r="BF8" s="27">
        <v>399.09999999999991</v>
      </c>
      <c r="BG8" s="56">
        <v>362.5</v>
      </c>
      <c r="BH8" s="55">
        <v>412.79999999999927</v>
      </c>
      <c r="BI8" s="27">
        <v>346.40000000000009</v>
      </c>
      <c r="BJ8" s="55">
        <v>392.69999999999936</v>
      </c>
      <c r="BK8" s="55">
        <v>476.10000000000036</v>
      </c>
      <c r="BL8" s="54">
        <v>387.1</v>
      </c>
      <c r="BM8" s="55">
        <v>357.79999999999995</v>
      </c>
      <c r="BN8" s="55">
        <v>768.30000000000007</v>
      </c>
      <c r="BO8" s="55">
        <v>417.59999999999968</v>
      </c>
      <c r="BP8" s="56">
        <v>465.40000000000009</v>
      </c>
      <c r="BQ8" s="56">
        <v>412</v>
      </c>
      <c r="BR8" s="27">
        <v>444.90000000000055</v>
      </c>
      <c r="BS8" s="27">
        <v>438.39999999999964</v>
      </c>
      <c r="BT8" s="27">
        <v>537.09999999999945</v>
      </c>
      <c r="BU8" s="55">
        <v>465.70000000000073</v>
      </c>
      <c r="BV8" s="55">
        <v>460.60000000000036</v>
      </c>
      <c r="BW8" s="55">
        <v>647.09999999999945</v>
      </c>
      <c r="BX8" s="62">
        <v>440.6</v>
      </c>
      <c r="BY8" s="27">
        <v>384.09999999999991</v>
      </c>
      <c r="BZ8" s="27">
        <v>673.50000000000011</v>
      </c>
      <c r="CA8" s="55">
        <v>481.79999999999995</v>
      </c>
      <c r="CB8" s="55">
        <v>496.90000000000055</v>
      </c>
      <c r="CC8" s="27">
        <v>486.09999999999991</v>
      </c>
      <c r="CD8" s="27">
        <v>567.09999999999945</v>
      </c>
      <c r="CE8" s="27">
        <v>482.69999999999982</v>
      </c>
      <c r="CF8" s="55">
        <v>606.70000000000027</v>
      </c>
      <c r="CG8" s="27">
        <v>537.29999999999927</v>
      </c>
      <c r="CH8" s="27">
        <v>489.22495000000072</v>
      </c>
      <c r="CI8" s="56">
        <v>665.07505000000037</v>
      </c>
      <c r="CJ8" s="54">
        <v>449</v>
      </c>
      <c r="CK8" s="55">
        <v>395</v>
      </c>
      <c r="CL8" s="52">
        <v>709.50000000000023</v>
      </c>
      <c r="CM8" s="63">
        <v>472.69999999999959</v>
      </c>
      <c r="CN8" s="27">
        <v>526.20000000000027</v>
      </c>
      <c r="CO8" s="55">
        <v>429.09999999999991</v>
      </c>
      <c r="CP8" s="55">
        <v>576.19999999999982</v>
      </c>
      <c r="CQ8" s="27">
        <v>454.40000000000055</v>
      </c>
      <c r="CR8" s="27">
        <v>569.29999999999927</v>
      </c>
      <c r="CS8" s="27">
        <v>479.5</v>
      </c>
      <c r="CT8" s="27">
        <v>502.30000000000098</v>
      </c>
      <c r="CU8" s="55">
        <v>724.5</v>
      </c>
      <c r="CV8" s="64">
        <v>512.9</v>
      </c>
      <c r="CW8" s="52">
        <v>440.80000000000007</v>
      </c>
      <c r="CX8" s="52">
        <v>685.59999999999991</v>
      </c>
      <c r="CY8" s="56">
        <v>481.39999999999986</v>
      </c>
      <c r="CZ8" s="56">
        <v>562.80000000000018</v>
      </c>
      <c r="DA8" s="27">
        <v>519.40000000000009</v>
      </c>
      <c r="DB8" s="56">
        <v>647.39999999999964</v>
      </c>
      <c r="DC8" s="65">
        <v>523.10000000000082</v>
      </c>
      <c r="DD8" s="27">
        <v>665.89999999999964</v>
      </c>
      <c r="DE8" s="27">
        <v>548.90000000000055</v>
      </c>
      <c r="DF8" s="55">
        <v>522.09999999999854</v>
      </c>
      <c r="DG8" s="55">
        <v>736.69999999999982</v>
      </c>
      <c r="DH8" s="54">
        <v>554</v>
      </c>
      <c r="DI8" s="52">
        <v>461.9</v>
      </c>
      <c r="DJ8" s="63">
        <v>812.50000000000011</v>
      </c>
      <c r="DK8" s="66">
        <v>563.50000000000045</v>
      </c>
      <c r="DL8" s="63">
        <v>644.19999999999936</v>
      </c>
      <c r="DM8" s="49">
        <v>544.90000000000055</v>
      </c>
      <c r="DN8" s="27">
        <v>731.20000000000027</v>
      </c>
      <c r="DO8" s="27">
        <v>555.19999999999982</v>
      </c>
      <c r="DP8" s="56">
        <v>735.19999999999891</v>
      </c>
      <c r="DQ8" s="55">
        <v>591.30000000000018</v>
      </c>
      <c r="DR8" s="27">
        <v>582</v>
      </c>
      <c r="DS8" s="27">
        <v>773.70000000000073</v>
      </c>
      <c r="DT8" s="62">
        <v>558</v>
      </c>
      <c r="DU8" s="27">
        <v>530.20000000000005</v>
      </c>
      <c r="DV8" s="55">
        <v>868.3</v>
      </c>
      <c r="DW8" s="67">
        <v>590.09999999999991</v>
      </c>
      <c r="DX8" s="27">
        <v>685.40000000000009</v>
      </c>
      <c r="DY8" s="27">
        <v>512.5</v>
      </c>
      <c r="DZ8" s="27">
        <v>770.19999999999982</v>
      </c>
      <c r="EA8" s="49">
        <v>662.90000000000146</v>
      </c>
      <c r="EB8" s="49">
        <v>765.89999999999782</v>
      </c>
      <c r="EC8" s="27">
        <v>635.90000000000055</v>
      </c>
      <c r="ED8" s="27">
        <v>599.10000000000036</v>
      </c>
      <c r="EE8" s="27">
        <v>808.30000000000109</v>
      </c>
      <c r="EF8" s="62">
        <v>683.8</v>
      </c>
      <c r="EG8" s="52">
        <v>589.80000000000018</v>
      </c>
      <c r="EH8" s="56">
        <v>1000.7</v>
      </c>
      <c r="EI8" s="27">
        <v>698.80000000000018</v>
      </c>
      <c r="EJ8" s="27">
        <v>718.39999999999918</v>
      </c>
      <c r="EK8" s="27">
        <v>592.29999999999973</v>
      </c>
      <c r="EL8" s="27">
        <v>785.30000000000018</v>
      </c>
      <c r="EM8" s="27">
        <v>771.90000000000146</v>
      </c>
      <c r="EN8" s="49">
        <v>796.39999999999873</v>
      </c>
      <c r="EO8" s="27">
        <v>777.10000000000127</v>
      </c>
      <c r="EP8" s="49">
        <v>785.19999999999982</v>
      </c>
      <c r="EQ8" s="27">
        <v>791.60000000000036</v>
      </c>
      <c r="ER8" s="68">
        <v>800.8</v>
      </c>
      <c r="ES8" s="56">
        <v>656.29999999999973</v>
      </c>
      <c r="ET8" s="56">
        <v>922.90000000000032</v>
      </c>
      <c r="EU8" s="49">
        <v>703.89999999999964</v>
      </c>
      <c r="EV8" s="56">
        <v>769.10000000000036</v>
      </c>
      <c r="EW8" s="56">
        <v>663.80000000000018</v>
      </c>
      <c r="EX8" s="56">
        <v>860.5</v>
      </c>
      <c r="EY8" s="56">
        <v>845.10000000000036</v>
      </c>
      <c r="EZ8" s="67">
        <v>852.79999999999836</v>
      </c>
      <c r="FA8" s="56">
        <v>827.20000000000164</v>
      </c>
      <c r="FB8" s="49">
        <v>822.09999999999764</v>
      </c>
      <c r="FC8" s="49">
        <v>971.39999999999964</v>
      </c>
      <c r="FD8" s="68">
        <v>808.5</v>
      </c>
      <c r="FE8" s="56">
        <v>649.40000000000009</v>
      </c>
      <c r="FF8" s="56">
        <v>858.59999999999945</v>
      </c>
      <c r="FG8" s="56">
        <v>755.60000000000036</v>
      </c>
      <c r="FH8" s="56">
        <v>765.79999999999973</v>
      </c>
      <c r="FI8" s="56">
        <v>666.00000000000091</v>
      </c>
      <c r="FJ8" s="67">
        <v>973.39999999999964</v>
      </c>
      <c r="FK8" s="67">
        <v>837.59999999999945</v>
      </c>
      <c r="FL8" s="49">
        <v>862.40000000000055</v>
      </c>
      <c r="FM8" s="56">
        <v>879.19999999999982</v>
      </c>
      <c r="FN8" s="49">
        <v>778.70000000000073</v>
      </c>
      <c r="FO8" s="55">
        <v>830.39999999999964</v>
      </c>
      <c r="FP8" s="68">
        <v>869.69999999999993</v>
      </c>
      <c r="FQ8" s="56">
        <v>750.4</v>
      </c>
      <c r="FR8" s="55">
        <v>1052.9000000000001</v>
      </c>
      <c r="FS8" s="55">
        <v>662.59999999999991</v>
      </c>
      <c r="FT8" s="55">
        <v>654</v>
      </c>
      <c r="FU8" s="56">
        <v>600.39999999999918</v>
      </c>
      <c r="FV8" s="67">
        <v>798.60000000000127</v>
      </c>
      <c r="FW8" s="56">
        <v>785.99999999999909</v>
      </c>
      <c r="FX8" s="55">
        <v>799</v>
      </c>
      <c r="FY8" s="56">
        <v>843.20000000000073</v>
      </c>
      <c r="FZ8" s="55">
        <v>727.39999999999873</v>
      </c>
      <c r="GA8" s="56">
        <v>820.60000000000218</v>
      </c>
      <c r="GB8" s="68">
        <v>834.6</v>
      </c>
      <c r="GC8" s="56">
        <v>819.4</v>
      </c>
      <c r="GD8" s="56">
        <v>1007.3000000000002</v>
      </c>
      <c r="GE8" s="69">
        <v>778.80000000000018</v>
      </c>
      <c r="GF8" s="56">
        <v>805.70000000000073</v>
      </c>
      <c r="GG8" s="56">
        <v>758.99999999999909</v>
      </c>
      <c r="GH8" s="56">
        <v>1013.5</v>
      </c>
      <c r="GI8" s="55">
        <v>1013.6999999999998</v>
      </c>
      <c r="GJ8" s="56">
        <v>1054.0999999999995</v>
      </c>
      <c r="GK8" s="55">
        <v>1060.2000000000016</v>
      </c>
      <c r="GL8" s="55">
        <v>1053</v>
      </c>
      <c r="GM8" s="55">
        <v>1240.1999999999989</v>
      </c>
      <c r="GN8" s="70">
        <v>1119.8999999999999</v>
      </c>
      <c r="GO8" s="71">
        <v>1093.2</v>
      </c>
      <c r="GP8" s="71">
        <v>1475.0000000000005</v>
      </c>
      <c r="GQ8" s="71">
        <v>986.80000000000018</v>
      </c>
      <c r="GR8" s="71">
        <v>1090.0999999999995</v>
      </c>
      <c r="GS8" s="71">
        <v>1003.6999999999989</v>
      </c>
      <c r="GT8" s="71">
        <v>1133.2000000000016</v>
      </c>
      <c r="GU8" s="71">
        <v>1049.5999999999995</v>
      </c>
      <c r="GV8" s="71">
        <v>1336.6800000000003</v>
      </c>
      <c r="GW8" s="72">
        <v>1457.0199999999968</v>
      </c>
      <c r="GX8" s="71">
        <v>1467.9000000000033</v>
      </c>
      <c r="GY8" s="71">
        <v>1763.5999999999985</v>
      </c>
      <c r="GZ8" s="73">
        <v>1488.1</v>
      </c>
      <c r="HA8" s="72">
        <v>1309.1999999999998</v>
      </c>
      <c r="HB8" s="72">
        <v>1315.5000000000005</v>
      </c>
      <c r="HC8" s="72">
        <v>1394.4000000000005</v>
      </c>
      <c r="HD8" s="72">
        <v>1448.5999999999995</v>
      </c>
      <c r="HE8" s="72">
        <v>1080.6000000000004</v>
      </c>
      <c r="HF8" s="72">
        <v>1474.0999999999985</v>
      </c>
      <c r="HG8" s="72">
        <v>1389.8999999999996</v>
      </c>
      <c r="HH8" s="72">
        <v>1463.7000000000007</v>
      </c>
      <c r="HI8" s="71">
        <v>1569.2000000000007</v>
      </c>
      <c r="HJ8" s="71">
        <v>1390.6999999999989</v>
      </c>
      <c r="HK8" s="72">
        <v>1669.9000000000015</v>
      </c>
      <c r="HL8" s="74">
        <v>1642.3999999999999</v>
      </c>
      <c r="HM8" s="47">
        <v>1531.6000000000001</v>
      </c>
      <c r="HN8" s="75"/>
    </row>
    <row r="9" spans="1:231" s="48" customFormat="1" ht="12.75" customHeight="1">
      <c r="A9" s="49">
        <v>26.300000000000011</v>
      </c>
      <c r="B9" s="50" t="s">
        <v>36</v>
      </c>
      <c r="C9" s="51">
        <v>12</v>
      </c>
      <c r="D9" s="52">
        <v>26.2</v>
      </c>
      <c r="E9" s="52">
        <v>32</v>
      </c>
      <c r="F9" s="52">
        <v>38.4</v>
      </c>
      <c r="G9" s="52">
        <v>34.9</v>
      </c>
      <c r="H9" s="52">
        <v>38.4</v>
      </c>
      <c r="I9" s="53">
        <v>41.399999999999949</v>
      </c>
      <c r="J9" s="53">
        <v>45.1</v>
      </c>
      <c r="K9" s="53">
        <v>41.2</v>
      </c>
      <c r="L9" s="53">
        <v>43.2</v>
      </c>
      <c r="M9" s="53">
        <v>48.4</v>
      </c>
      <c r="N9" s="53">
        <v>47.3</v>
      </c>
      <c r="O9" s="52">
        <v>66.3</v>
      </c>
      <c r="P9" s="54">
        <v>41.6</v>
      </c>
      <c r="Q9" s="52">
        <v>46</v>
      </c>
      <c r="R9" s="55">
        <v>52.7</v>
      </c>
      <c r="S9" s="56">
        <v>50.7</v>
      </c>
      <c r="T9" s="55">
        <v>57.8</v>
      </c>
      <c r="U9" s="55">
        <v>54.3</v>
      </c>
      <c r="V9" s="55">
        <v>80.7</v>
      </c>
      <c r="W9" s="55">
        <v>63.3</v>
      </c>
      <c r="X9" s="55">
        <v>58.1</v>
      </c>
      <c r="Y9" s="55">
        <v>57.999999999999943</v>
      </c>
      <c r="Z9" s="52">
        <v>64.400000000000091</v>
      </c>
      <c r="AA9" s="52">
        <v>94.499999999999886</v>
      </c>
      <c r="AB9" s="54">
        <f>[1]StatementII!$D$11</f>
        <v>0</v>
      </c>
      <c r="AC9" s="56">
        <v>0</v>
      </c>
      <c r="AD9" s="55">
        <v>0</v>
      </c>
      <c r="AE9" s="27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6">
        <v>0</v>
      </c>
      <c r="AP9" s="56">
        <v>0</v>
      </c>
      <c r="AQ9" s="56">
        <v>0</v>
      </c>
      <c r="AR9" s="56">
        <v>0</v>
      </c>
      <c r="AS9" s="56">
        <v>0</v>
      </c>
      <c r="AT9" s="59">
        <v>0</v>
      </c>
      <c r="AU9" s="56">
        <v>0</v>
      </c>
      <c r="AV9" s="53">
        <v>0</v>
      </c>
      <c r="AW9" s="56">
        <v>0</v>
      </c>
      <c r="AX9" s="56">
        <v>0</v>
      </c>
      <c r="AY9" s="60">
        <v>0</v>
      </c>
      <c r="AZ9" s="52">
        <v>0</v>
      </c>
      <c r="BA9" s="52">
        <v>0</v>
      </c>
      <c r="BB9" s="52">
        <v>0</v>
      </c>
      <c r="BC9" s="52">
        <v>0</v>
      </c>
      <c r="BD9" s="52">
        <v>0</v>
      </c>
      <c r="BE9" s="52">
        <v>0</v>
      </c>
      <c r="BF9" s="52">
        <v>0</v>
      </c>
      <c r="BG9" s="52">
        <v>0</v>
      </c>
      <c r="BH9" s="52">
        <v>0</v>
      </c>
      <c r="BI9" s="52">
        <v>0</v>
      </c>
      <c r="BJ9" s="52">
        <v>0</v>
      </c>
      <c r="BK9" s="52">
        <v>0</v>
      </c>
      <c r="BL9" s="52">
        <v>0</v>
      </c>
      <c r="BM9" s="52">
        <v>0</v>
      </c>
      <c r="BN9" s="52">
        <v>0</v>
      </c>
      <c r="BO9" s="52">
        <v>0</v>
      </c>
      <c r="BP9" s="52">
        <v>0</v>
      </c>
      <c r="BQ9" s="52">
        <v>0</v>
      </c>
      <c r="BR9" s="52">
        <v>0</v>
      </c>
      <c r="BS9" s="52">
        <v>0</v>
      </c>
      <c r="BT9" s="52">
        <v>0</v>
      </c>
      <c r="BU9" s="52">
        <v>0</v>
      </c>
      <c r="BV9" s="52">
        <v>0</v>
      </c>
      <c r="BW9" s="52">
        <v>0</v>
      </c>
      <c r="BX9" s="52">
        <v>0</v>
      </c>
      <c r="BY9" s="52">
        <v>0</v>
      </c>
      <c r="BZ9" s="52">
        <v>0</v>
      </c>
      <c r="CA9" s="52">
        <v>0</v>
      </c>
      <c r="CB9" s="52">
        <v>0</v>
      </c>
      <c r="CC9" s="52">
        <v>0</v>
      </c>
      <c r="CD9" s="52">
        <v>0</v>
      </c>
      <c r="CE9" s="52">
        <v>0</v>
      </c>
      <c r="CF9" s="52">
        <v>0</v>
      </c>
      <c r="CG9" s="52">
        <v>0</v>
      </c>
      <c r="CH9" s="52">
        <v>0</v>
      </c>
      <c r="CI9" s="52">
        <v>0</v>
      </c>
      <c r="CJ9" s="61">
        <v>0</v>
      </c>
      <c r="CK9" s="52">
        <v>0</v>
      </c>
      <c r="CL9" s="52">
        <v>0</v>
      </c>
      <c r="CM9" s="52">
        <v>0</v>
      </c>
      <c r="CN9" s="52">
        <v>0</v>
      </c>
      <c r="CO9" s="52">
        <v>0</v>
      </c>
      <c r="CP9" s="52">
        <v>0</v>
      </c>
      <c r="CQ9" s="52">
        <v>0</v>
      </c>
      <c r="CR9" s="52">
        <v>0</v>
      </c>
      <c r="CS9" s="52">
        <v>0</v>
      </c>
      <c r="CT9" s="52">
        <v>0</v>
      </c>
      <c r="CU9" s="52">
        <v>0</v>
      </c>
      <c r="CV9" s="61">
        <v>0</v>
      </c>
      <c r="CW9" s="52">
        <v>0</v>
      </c>
      <c r="CX9" s="52">
        <v>0</v>
      </c>
      <c r="CY9" s="52">
        <v>0</v>
      </c>
      <c r="CZ9" s="52">
        <v>0</v>
      </c>
      <c r="DA9" s="52">
        <v>0</v>
      </c>
      <c r="DB9" s="52">
        <v>0</v>
      </c>
      <c r="DC9" s="52">
        <v>0</v>
      </c>
      <c r="DD9" s="52">
        <v>0</v>
      </c>
      <c r="DE9" s="52">
        <v>0</v>
      </c>
      <c r="DF9" s="52">
        <v>0</v>
      </c>
      <c r="DG9" s="52">
        <v>0</v>
      </c>
      <c r="DH9" s="61">
        <v>0</v>
      </c>
      <c r="DI9" s="52">
        <v>0</v>
      </c>
      <c r="DJ9" s="52">
        <v>0</v>
      </c>
      <c r="DK9" s="52">
        <v>0</v>
      </c>
      <c r="DL9" s="52">
        <v>0</v>
      </c>
      <c r="DM9" s="52">
        <v>0</v>
      </c>
      <c r="DN9" s="52">
        <v>0</v>
      </c>
      <c r="DO9" s="52">
        <v>0</v>
      </c>
      <c r="DP9" s="52">
        <v>0</v>
      </c>
      <c r="DQ9" s="52">
        <v>0</v>
      </c>
      <c r="DR9" s="52">
        <v>0</v>
      </c>
      <c r="DS9" s="52">
        <v>0</v>
      </c>
      <c r="DT9" s="61">
        <v>0</v>
      </c>
      <c r="DU9" s="52">
        <v>0</v>
      </c>
      <c r="DV9" s="52">
        <v>0</v>
      </c>
      <c r="DW9" s="52">
        <v>0</v>
      </c>
      <c r="DX9" s="52">
        <v>0</v>
      </c>
      <c r="DY9" s="52">
        <v>0</v>
      </c>
      <c r="DZ9" s="52">
        <v>0</v>
      </c>
      <c r="EA9" s="52">
        <v>0</v>
      </c>
      <c r="EB9" s="52">
        <v>0</v>
      </c>
      <c r="EC9" s="52">
        <v>0</v>
      </c>
      <c r="ED9" s="52">
        <v>0</v>
      </c>
      <c r="EE9" s="52">
        <v>0</v>
      </c>
      <c r="EF9" s="61">
        <v>0</v>
      </c>
      <c r="EG9" s="52">
        <v>0</v>
      </c>
      <c r="EH9" s="52">
        <v>0</v>
      </c>
      <c r="EI9" s="52">
        <v>0</v>
      </c>
      <c r="EJ9" s="52">
        <v>0</v>
      </c>
      <c r="EK9" s="52">
        <v>0</v>
      </c>
      <c r="EL9" s="52">
        <v>0</v>
      </c>
      <c r="EM9" s="52">
        <v>0</v>
      </c>
      <c r="EN9" s="52">
        <v>0</v>
      </c>
      <c r="EO9" s="52">
        <v>0</v>
      </c>
      <c r="EP9" s="52">
        <v>0</v>
      </c>
      <c r="EQ9" s="52">
        <v>0</v>
      </c>
      <c r="ER9" s="61">
        <v>0</v>
      </c>
      <c r="ES9" s="52">
        <v>0</v>
      </c>
      <c r="ET9" s="52">
        <v>0</v>
      </c>
      <c r="EU9" s="52">
        <v>0</v>
      </c>
      <c r="EV9" s="52">
        <v>0</v>
      </c>
      <c r="EW9" s="52">
        <v>0</v>
      </c>
      <c r="EX9" s="52">
        <v>0</v>
      </c>
      <c r="EY9" s="52">
        <v>0</v>
      </c>
      <c r="EZ9" s="52">
        <v>0</v>
      </c>
      <c r="FA9" s="52">
        <v>0</v>
      </c>
      <c r="FB9" s="52">
        <v>0</v>
      </c>
      <c r="FC9" s="52">
        <v>0</v>
      </c>
      <c r="FD9" s="52">
        <v>0</v>
      </c>
      <c r="FE9" s="52">
        <v>0</v>
      </c>
      <c r="FF9" s="52">
        <v>0</v>
      </c>
      <c r="FG9" s="52">
        <v>0</v>
      </c>
      <c r="FH9" s="52">
        <v>0</v>
      </c>
      <c r="FI9" s="52">
        <v>0</v>
      </c>
      <c r="FJ9" s="52">
        <v>0</v>
      </c>
      <c r="FK9" s="52">
        <v>0</v>
      </c>
      <c r="FL9" s="52">
        <v>0</v>
      </c>
      <c r="FM9" s="52">
        <v>0</v>
      </c>
      <c r="FN9" s="52">
        <v>0</v>
      </c>
      <c r="FO9" s="52">
        <v>0</v>
      </c>
      <c r="FP9" s="52">
        <v>0</v>
      </c>
      <c r="FQ9" s="52">
        <v>0</v>
      </c>
      <c r="FR9" s="52">
        <v>0</v>
      </c>
      <c r="FS9" s="52">
        <v>0</v>
      </c>
      <c r="FT9" s="52">
        <v>0</v>
      </c>
      <c r="FU9" s="52">
        <v>0</v>
      </c>
      <c r="FV9" s="52">
        <v>0</v>
      </c>
      <c r="FW9" s="52">
        <v>0</v>
      </c>
      <c r="FX9" s="52">
        <v>0</v>
      </c>
      <c r="FY9" s="52">
        <v>0</v>
      </c>
      <c r="FZ9" s="52">
        <v>0</v>
      </c>
      <c r="GA9" s="52">
        <v>0</v>
      </c>
      <c r="GB9" s="52">
        <v>0</v>
      </c>
      <c r="GC9" s="52">
        <v>0</v>
      </c>
      <c r="GD9" s="52">
        <v>0</v>
      </c>
      <c r="GE9" s="52">
        <v>0</v>
      </c>
      <c r="GF9" s="52">
        <v>0</v>
      </c>
      <c r="GG9" s="52">
        <v>0</v>
      </c>
      <c r="GH9" s="52">
        <v>0</v>
      </c>
      <c r="GI9" s="52">
        <v>0</v>
      </c>
      <c r="GJ9" s="52">
        <v>0</v>
      </c>
      <c r="GK9" s="52">
        <v>0</v>
      </c>
      <c r="GL9" s="52">
        <v>0</v>
      </c>
      <c r="GM9" s="52">
        <v>0</v>
      </c>
      <c r="GN9" s="52">
        <v>0</v>
      </c>
      <c r="GO9" s="52">
        <v>0</v>
      </c>
      <c r="GP9" s="52">
        <v>0</v>
      </c>
      <c r="GQ9" s="52">
        <v>0</v>
      </c>
      <c r="GR9" s="52">
        <v>0</v>
      </c>
      <c r="GS9" s="52">
        <v>0</v>
      </c>
      <c r="GT9" s="52">
        <v>0</v>
      </c>
      <c r="GU9" s="52">
        <v>0</v>
      </c>
      <c r="GV9" s="52">
        <v>0</v>
      </c>
      <c r="GW9" s="52">
        <v>0</v>
      </c>
      <c r="GX9" s="52">
        <v>0</v>
      </c>
      <c r="GY9" s="52">
        <v>0</v>
      </c>
      <c r="GZ9" s="52">
        <v>0</v>
      </c>
      <c r="HA9" s="52">
        <v>0</v>
      </c>
      <c r="HB9" s="52">
        <v>0</v>
      </c>
      <c r="HC9" s="52">
        <v>0</v>
      </c>
      <c r="HD9" s="52">
        <v>0</v>
      </c>
      <c r="HE9" s="52">
        <v>0</v>
      </c>
      <c r="HF9" s="52">
        <v>0</v>
      </c>
      <c r="HG9" s="52">
        <v>0</v>
      </c>
      <c r="HH9" s="52">
        <v>0</v>
      </c>
      <c r="HI9" s="52">
        <v>0</v>
      </c>
      <c r="HJ9" s="67">
        <v>0</v>
      </c>
      <c r="HK9" s="52">
        <v>0</v>
      </c>
      <c r="HL9" s="61">
        <v>0</v>
      </c>
      <c r="HM9" s="52">
        <v>0</v>
      </c>
      <c r="HN9" s="52"/>
    </row>
    <row r="10" spans="1:231" s="48" customFormat="1" ht="15">
      <c r="A10" s="49">
        <v>110.10000000000002</v>
      </c>
      <c r="B10" s="50" t="s">
        <v>37</v>
      </c>
      <c r="C10" s="51">
        <v>13</v>
      </c>
      <c r="D10" s="52">
        <v>0</v>
      </c>
      <c r="E10" s="52">
        <v>6.6</v>
      </c>
      <c r="F10" s="52">
        <v>3.2</v>
      </c>
      <c r="G10" s="52">
        <v>1.5</v>
      </c>
      <c r="H10" s="52">
        <v>8.5</v>
      </c>
      <c r="I10" s="53">
        <v>2.9</v>
      </c>
      <c r="J10" s="53">
        <v>9.5</v>
      </c>
      <c r="K10" s="53">
        <v>44.7</v>
      </c>
      <c r="L10" s="53">
        <v>15</v>
      </c>
      <c r="M10" s="53">
        <v>9.4999999999999858</v>
      </c>
      <c r="N10" s="53">
        <v>2.5000000000000142</v>
      </c>
      <c r="O10" s="52">
        <v>90.1</v>
      </c>
      <c r="P10" s="54">
        <v>12.2</v>
      </c>
      <c r="Q10" s="52">
        <v>2.2000000000000002</v>
      </c>
      <c r="R10" s="55">
        <v>14.7</v>
      </c>
      <c r="S10" s="56">
        <v>1.4</v>
      </c>
      <c r="T10" s="55">
        <v>4.2</v>
      </c>
      <c r="U10" s="55">
        <v>8.4</v>
      </c>
      <c r="V10" s="55">
        <v>6.7</v>
      </c>
      <c r="W10" s="55">
        <v>11.7</v>
      </c>
      <c r="X10" s="55">
        <v>4.2</v>
      </c>
      <c r="Y10" s="55">
        <v>38.200000000000003</v>
      </c>
      <c r="Z10" s="52">
        <v>1.8999999999999915</v>
      </c>
      <c r="AA10" s="52">
        <v>102.8</v>
      </c>
      <c r="AB10" s="54">
        <f>[1]StatementII!$D$12</f>
        <v>2.2999999999999998</v>
      </c>
      <c r="AC10" s="56">
        <v>21.6</v>
      </c>
      <c r="AD10" s="55">
        <v>5.3</v>
      </c>
      <c r="AE10" s="27">
        <v>5.7</v>
      </c>
      <c r="AF10" s="52">
        <v>6.2</v>
      </c>
      <c r="AG10" s="55">
        <v>5.6</v>
      </c>
      <c r="AH10" s="56">
        <v>1.9999999999999929</v>
      </c>
      <c r="AI10" s="57">
        <v>5.7000000000000099</v>
      </c>
      <c r="AJ10" s="55">
        <v>36.9</v>
      </c>
      <c r="AK10" s="55">
        <v>17.3</v>
      </c>
      <c r="AL10" s="55">
        <v>422.6</v>
      </c>
      <c r="AM10" s="58">
        <v>85.9</v>
      </c>
      <c r="AN10" s="68">
        <v>0</v>
      </c>
      <c r="AO10" s="56">
        <v>6.9</v>
      </c>
      <c r="AP10" s="56">
        <v>30.6</v>
      </c>
      <c r="AQ10" s="55">
        <v>6.1</v>
      </c>
      <c r="AR10" s="55">
        <v>16.5</v>
      </c>
      <c r="AS10" s="56">
        <v>24.9</v>
      </c>
      <c r="AT10" s="59">
        <v>48.8</v>
      </c>
      <c r="AU10" s="56">
        <v>21.1</v>
      </c>
      <c r="AV10" s="53">
        <v>21.6</v>
      </c>
      <c r="AW10" s="56">
        <v>41.3</v>
      </c>
      <c r="AX10" s="56">
        <v>19.100000000000001</v>
      </c>
      <c r="AY10" s="60">
        <v>150.80000000000001</v>
      </c>
      <c r="AZ10" s="61">
        <v>57.5</v>
      </c>
      <c r="BA10" s="55">
        <v>11.599999999999994</v>
      </c>
      <c r="BB10" s="27">
        <v>22.300000000000011</v>
      </c>
      <c r="BC10" s="55">
        <v>15</v>
      </c>
      <c r="BD10" s="27">
        <v>17.599999999999994</v>
      </c>
      <c r="BE10" s="56">
        <v>27.5</v>
      </c>
      <c r="BF10" s="27">
        <v>2.9000000000000341</v>
      </c>
      <c r="BG10" s="56">
        <v>96.4</v>
      </c>
      <c r="BH10" s="55">
        <v>33.399999999999977</v>
      </c>
      <c r="BI10" s="27">
        <v>46.300000000000011</v>
      </c>
      <c r="BJ10" s="55">
        <v>77.700000000000045</v>
      </c>
      <c r="BK10" s="55">
        <v>63.199999999999989</v>
      </c>
      <c r="BL10" s="54">
        <v>26.7</v>
      </c>
      <c r="BM10" s="55">
        <v>27.3</v>
      </c>
      <c r="BN10" s="55">
        <v>24</v>
      </c>
      <c r="BO10" s="55">
        <v>39.300000000000011</v>
      </c>
      <c r="BP10" s="56">
        <v>27.300000000000011</v>
      </c>
      <c r="BQ10" s="56">
        <v>27.19999999999996</v>
      </c>
      <c r="BR10" s="27">
        <v>18.5</v>
      </c>
      <c r="BS10" s="27">
        <v>21.000000000000028</v>
      </c>
      <c r="BT10" s="27">
        <v>12.599999999999994</v>
      </c>
      <c r="BU10" s="55">
        <v>0.79999999999998295</v>
      </c>
      <c r="BV10" s="55">
        <v>17.900000000000034</v>
      </c>
      <c r="BW10" s="55">
        <v>20.499999999999943</v>
      </c>
      <c r="BX10" s="62">
        <v>81.72</v>
      </c>
      <c r="BY10" s="27">
        <v>2.3799999999999955</v>
      </c>
      <c r="BZ10" s="27">
        <v>15.200000000000017</v>
      </c>
      <c r="CA10" s="55">
        <v>3.4000000000000057</v>
      </c>
      <c r="CB10" s="55">
        <v>47.199999999999989</v>
      </c>
      <c r="CC10" s="27">
        <v>17.399999999999977</v>
      </c>
      <c r="CD10" s="27">
        <v>15.200000000000017</v>
      </c>
      <c r="CE10" s="27">
        <v>21.099999999999994</v>
      </c>
      <c r="CF10" s="55">
        <v>14.800000000000011</v>
      </c>
      <c r="CG10" s="27">
        <v>2.3000000000000114</v>
      </c>
      <c r="CH10" s="27">
        <v>37.299999999999983</v>
      </c>
      <c r="CI10" s="56">
        <v>65</v>
      </c>
      <c r="CJ10" s="54">
        <v>31.000000000000004</v>
      </c>
      <c r="CK10" s="55">
        <v>2.1999999999999922</v>
      </c>
      <c r="CL10" s="52">
        <v>2.6000000000000085</v>
      </c>
      <c r="CM10" s="63">
        <v>3.1999999999999957</v>
      </c>
      <c r="CN10" s="27">
        <v>27.099999999999994</v>
      </c>
      <c r="CO10" s="56">
        <v>6.0000000000000142</v>
      </c>
      <c r="CP10" s="55">
        <v>23.09999999999998</v>
      </c>
      <c r="CQ10" s="27">
        <v>1.8000000000000114</v>
      </c>
      <c r="CR10" s="27">
        <v>23.200000000000003</v>
      </c>
      <c r="CS10" s="27">
        <v>14.799999999999997</v>
      </c>
      <c r="CT10" s="27">
        <v>3.5999999999999943</v>
      </c>
      <c r="CU10" s="55">
        <v>100.30000000000001</v>
      </c>
      <c r="CV10" s="64">
        <v>1</v>
      </c>
      <c r="CW10" s="52">
        <v>2.1000000000000005</v>
      </c>
      <c r="CX10" s="52">
        <v>6.3999999999999995</v>
      </c>
      <c r="CY10" s="56">
        <v>6.8000000000000007</v>
      </c>
      <c r="CZ10" s="56">
        <v>46.2</v>
      </c>
      <c r="DA10" s="27">
        <v>5.2999999999999972</v>
      </c>
      <c r="DB10" s="56">
        <v>8.7999999999999972</v>
      </c>
      <c r="DC10" s="65">
        <v>50.599999999999994</v>
      </c>
      <c r="DD10" s="27">
        <v>-1.0999999999999801</v>
      </c>
      <c r="DE10" s="27">
        <v>31.700000000000003</v>
      </c>
      <c r="DF10" s="55">
        <v>43.199999999999989</v>
      </c>
      <c r="DG10" s="76">
        <v>77.699999999999989</v>
      </c>
      <c r="DH10" s="54">
        <v>36.700000000000003</v>
      </c>
      <c r="DI10" s="52">
        <v>7.9000000000000057</v>
      </c>
      <c r="DJ10" s="63">
        <v>13.599999999999994</v>
      </c>
      <c r="DK10" s="66">
        <v>10</v>
      </c>
      <c r="DL10" s="63">
        <v>20.499999999999986</v>
      </c>
      <c r="DM10" s="49">
        <v>11.700000000000003</v>
      </c>
      <c r="DN10" s="27">
        <v>32.799999999999983</v>
      </c>
      <c r="DO10" s="27">
        <v>11.700000000000017</v>
      </c>
      <c r="DP10" s="56">
        <v>51.900000000000006</v>
      </c>
      <c r="DQ10" s="55">
        <v>18.299999999999983</v>
      </c>
      <c r="DR10" s="27">
        <v>16.800000000000011</v>
      </c>
      <c r="DS10" s="27">
        <v>83.69999999999996</v>
      </c>
      <c r="DT10" s="62">
        <v>3.1999999999999997</v>
      </c>
      <c r="DU10" s="27">
        <v>15.900000000000002</v>
      </c>
      <c r="DV10" s="55">
        <v>9.1000000000000014</v>
      </c>
      <c r="DW10" s="67">
        <v>9.2999999999999972</v>
      </c>
      <c r="DX10" s="27">
        <v>28.200000000000003</v>
      </c>
      <c r="DY10" s="27">
        <v>15.499999999999986</v>
      </c>
      <c r="DZ10" s="27">
        <v>19.600000000000009</v>
      </c>
      <c r="EA10" s="49">
        <v>20.599999999999994</v>
      </c>
      <c r="EB10" s="49">
        <v>16.799999999999997</v>
      </c>
      <c r="EC10" s="27">
        <v>15.300000000000011</v>
      </c>
      <c r="ED10" s="27">
        <v>20</v>
      </c>
      <c r="EE10" s="77">
        <v>123.30000000000001</v>
      </c>
      <c r="EF10" s="62">
        <v>38.700000000000003</v>
      </c>
      <c r="EG10" s="52">
        <v>13.299999999999997</v>
      </c>
      <c r="EH10" s="27">
        <v>22.5</v>
      </c>
      <c r="EI10" s="27">
        <v>12.5</v>
      </c>
      <c r="EJ10" s="27">
        <v>54.099999999999994</v>
      </c>
      <c r="EK10" s="27">
        <v>17.900000000000006</v>
      </c>
      <c r="EL10" s="27">
        <v>11.800000000000011</v>
      </c>
      <c r="EM10" s="27">
        <v>24.199999999999989</v>
      </c>
      <c r="EN10" s="49">
        <v>23.5</v>
      </c>
      <c r="EO10" s="27">
        <v>11.300000000000011</v>
      </c>
      <c r="EP10" s="27">
        <v>33.699999999999989</v>
      </c>
      <c r="EQ10" s="27">
        <v>26.399999999999977</v>
      </c>
      <c r="ER10" s="68">
        <v>144.30000000000001</v>
      </c>
      <c r="ES10" s="56">
        <v>13.599999999999994</v>
      </c>
      <c r="ET10" s="56">
        <v>15.399999999999977</v>
      </c>
      <c r="EU10" s="49">
        <v>14.100000000000023</v>
      </c>
      <c r="EV10" s="56">
        <v>15</v>
      </c>
      <c r="EW10" s="56">
        <v>19.999999999999972</v>
      </c>
      <c r="EX10" s="56">
        <v>17.100000000000023</v>
      </c>
      <c r="EY10" s="56">
        <v>22.199999999999989</v>
      </c>
      <c r="EZ10" s="67">
        <v>16.500000000000057</v>
      </c>
      <c r="FA10" s="56">
        <v>18.5</v>
      </c>
      <c r="FB10" s="27">
        <v>23</v>
      </c>
      <c r="FC10" s="27">
        <v>19.699999999999932</v>
      </c>
      <c r="FD10" s="68">
        <v>135.1</v>
      </c>
      <c r="FE10" s="56">
        <v>12.000000000000028</v>
      </c>
      <c r="FF10" s="56">
        <v>15.499999999999972</v>
      </c>
      <c r="FG10" s="56">
        <v>21.800000000000011</v>
      </c>
      <c r="FH10" s="56">
        <v>17.199999999999989</v>
      </c>
      <c r="FI10" s="56">
        <v>26.300000000000011</v>
      </c>
      <c r="FJ10" s="67">
        <v>21.700000000000017</v>
      </c>
      <c r="FK10" s="67">
        <v>9.6999999999999886</v>
      </c>
      <c r="FL10" s="49">
        <v>15.099999999999966</v>
      </c>
      <c r="FM10" s="56">
        <v>14.100000000000023</v>
      </c>
      <c r="FN10" s="27">
        <v>14.100000000000023</v>
      </c>
      <c r="FO10" s="55">
        <v>117.59999999999997</v>
      </c>
      <c r="FP10" s="68">
        <v>3.8</v>
      </c>
      <c r="FQ10" s="56">
        <v>6.0000000000000009</v>
      </c>
      <c r="FR10" s="55">
        <v>6.6999999999999993</v>
      </c>
      <c r="FS10" s="55">
        <v>6.2999999999999972</v>
      </c>
      <c r="FT10" s="55">
        <v>20.100000000000009</v>
      </c>
      <c r="FU10" s="56">
        <v>10.499999999999993</v>
      </c>
      <c r="FV10" s="67">
        <v>9.8999999999999986</v>
      </c>
      <c r="FW10" s="56">
        <v>8</v>
      </c>
      <c r="FX10" s="56">
        <v>11.799999999999997</v>
      </c>
      <c r="FY10" s="56">
        <v>13.300000000000011</v>
      </c>
      <c r="FZ10" s="56">
        <v>89.1</v>
      </c>
      <c r="GA10" s="56">
        <v>223.5</v>
      </c>
      <c r="GB10" s="68">
        <v>168.8</v>
      </c>
      <c r="GC10" s="56">
        <v>7.8999999999999773</v>
      </c>
      <c r="GD10" s="56">
        <v>6.9000000000000057</v>
      </c>
      <c r="GE10" s="69">
        <v>8.4000000000000057</v>
      </c>
      <c r="GF10" s="56">
        <v>8.7000000000000171</v>
      </c>
      <c r="GG10" s="56">
        <v>12.5</v>
      </c>
      <c r="GH10" s="56">
        <v>8.0999999999999659</v>
      </c>
      <c r="GI10" s="55">
        <v>25.900000000000034</v>
      </c>
      <c r="GJ10" s="56">
        <v>11.69999999999996</v>
      </c>
      <c r="GK10" s="55">
        <v>15.699999999999989</v>
      </c>
      <c r="GL10" s="55">
        <v>29.600000000000023</v>
      </c>
      <c r="GM10" s="55">
        <v>39.500000000000057</v>
      </c>
      <c r="GN10" s="70">
        <v>125.7</v>
      </c>
      <c r="GO10" s="71">
        <v>8.6000000000000085</v>
      </c>
      <c r="GP10" s="71">
        <v>11.399999999999977</v>
      </c>
      <c r="GQ10" s="71">
        <v>16.700000000000017</v>
      </c>
      <c r="GR10" s="71">
        <v>11.900000000000006</v>
      </c>
      <c r="GS10" s="71">
        <v>10.5</v>
      </c>
      <c r="GT10" s="71">
        <v>8.0999999999999659</v>
      </c>
      <c r="GU10" s="71">
        <v>10.500000000000028</v>
      </c>
      <c r="GV10" s="71">
        <v>17</v>
      </c>
      <c r="GW10" s="72">
        <v>10.599999999999994</v>
      </c>
      <c r="GX10" s="71">
        <v>11.800000000000011</v>
      </c>
      <c r="GY10" s="71">
        <v>18.099999999999966</v>
      </c>
      <c r="GZ10" s="73">
        <v>63.800000000000004</v>
      </c>
      <c r="HA10" s="72">
        <v>8.5000000000000071</v>
      </c>
      <c r="HB10" s="72">
        <v>15.399999999999991</v>
      </c>
      <c r="HC10" s="72">
        <v>10.099999999999994</v>
      </c>
      <c r="HD10" s="72">
        <v>11.200000000000003</v>
      </c>
      <c r="HE10" s="72">
        <v>8.1999999999999886</v>
      </c>
      <c r="HF10" s="72">
        <v>11.400000000000006</v>
      </c>
      <c r="HG10" s="72">
        <v>8.2999999999999829</v>
      </c>
      <c r="HH10" s="72">
        <v>8.1000000000000227</v>
      </c>
      <c r="HI10" s="71">
        <v>14.899999999999977</v>
      </c>
      <c r="HJ10" s="71">
        <v>8.2000000000000171</v>
      </c>
      <c r="HK10" s="72">
        <v>27.399999999999977</v>
      </c>
      <c r="HL10" s="74">
        <v>66.399999999999991</v>
      </c>
      <c r="HM10" s="47">
        <v>6.7999999999999972</v>
      </c>
      <c r="HN10" s="75"/>
    </row>
    <row r="11" spans="1:231" s="96" customFormat="1" ht="15.75">
      <c r="A11" s="78">
        <v>260.30000000000018</v>
      </c>
      <c r="B11" s="79" t="s">
        <v>38</v>
      </c>
      <c r="C11" s="29">
        <v>14</v>
      </c>
      <c r="D11" s="36">
        <v>16</v>
      </c>
      <c r="E11" s="36">
        <v>17</v>
      </c>
      <c r="F11" s="36">
        <v>140.1</v>
      </c>
      <c r="G11" s="36">
        <v>18.7</v>
      </c>
      <c r="H11" s="36">
        <v>36</v>
      </c>
      <c r="I11" s="80">
        <v>27.7</v>
      </c>
      <c r="J11" s="80">
        <v>20.6</v>
      </c>
      <c r="K11" s="80">
        <v>47.7</v>
      </c>
      <c r="L11" s="80">
        <v>28.1</v>
      </c>
      <c r="M11" s="80">
        <v>21.4</v>
      </c>
      <c r="N11" s="80">
        <v>35.500000000000057</v>
      </c>
      <c r="O11" s="36">
        <v>57.4</v>
      </c>
      <c r="P11" s="81">
        <v>69.8</v>
      </c>
      <c r="Q11" s="36">
        <v>29.1</v>
      </c>
      <c r="R11" s="82">
        <v>60.1</v>
      </c>
      <c r="S11" s="41">
        <v>15.1</v>
      </c>
      <c r="T11" s="82">
        <v>25.1</v>
      </c>
      <c r="U11" s="82">
        <v>17</v>
      </c>
      <c r="V11" s="82">
        <v>18.7</v>
      </c>
      <c r="W11" s="82">
        <v>25.1</v>
      </c>
      <c r="X11" s="82">
        <v>20.3</v>
      </c>
      <c r="Y11" s="82">
        <v>41.200000000000102</v>
      </c>
      <c r="Z11" s="36">
        <v>10.499999999999943</v>
      </c>
      <c r="AA11" s="36">
        <v>20.399999999999999</v>
      </c>
      <c r="AB11" s="81">
        <f>[1]StatementII!$D$13</f>
        <v>21.200000000000003</v>
      </c>
      <c r="AC11" s="41">
        <v>53.7</v>
      </c>
      <c r="AD11" s="82">
        <v>52</v>
      </c>
      <c r="AE11" s="83">
        <v>29.4</v>
      </c>
      <c r="AF11" s="36">
        <v>28.2</v>
      </c>
      <c r="AG11" s="82">
        <v>31.1</v>
      </c>
      <c r="AH11" s="82">
        <v>27.7</v>
      </c>
      <c r="AI11" s="84">
        <v>13.5</v>
      </c>
      <c r="AJ11" s="82">
        <v>15.9</v>
      </c>
      <c r="AK11" s="82">
        <v>32.1</v>
      </c>
      <c r="AL11" s="82">
        <v>27.6</v>
      </c>
      <c r="AM11" s="85">
        <v>26.6</v>
      </c>
      <c r="AN11" s="81">
        <v>13.4</v>
      </c>
      <c r="AO11" s="41">
        <v>16.7</v>
      </c>
      <c r="AP11" s="41">
        <v>24.7</v>
      </c>
      <c r="AQ11" s="82">
        <v>18.2</v>
      </c>
      <c r="AR11" s="82">
        <v>17.5</v>
      </c>
      <c r="AS11" s="41">
        <v>20.100000000000001</v>
      </c>
      <c r="AT11" s="86">
        <v>29</v>
      </c>
      <c r="AU11" s="41">
        <v>19</v>
      </c>
      <c r="AV11" s="80">
        <v>28.3</v>
      </c>
      <c r="AW11" s="41">
        <v>16.7</v>
      </c>
      <c r="AX11" s="41">
        <v>35.6</v>
      </c>
      <c r="AY11" s="87">
        <v>128.4</v>
      </c>
      <c r="AZ11" s="35">
        <v>11.700000000000001</v>
      </c>
      <c r="BA11" s="82">
        <v>16.299999999999997</v>
      </c>
      <c r="BB11" s="83">
        <v>20.399999999999999</v>
      </c>
      <c r="BC11" s="82">
        <v>83.700000000000017</v>
      </c>
      <c r="BD11" s="83">
        <v>12.999999999999972</v>
      </c>
      <c r="BE11" s="41">
        <v>17.900000000000006</v>
      </c>
      <c r="BF11" s="83">
        <v>20.199999999999989</v>
      </c>
      <c r="BG11" s="41">
        <v>32.200000000000003</v>
      </c>
      <c r="BH11" s="82">
        <v>29.700000000000017</v>
      </c>
      <c r="BI11" s="83">
        <v>32.599999999999966</v>
      </c>
      <c r="BJ11" s="82">
        <v>29.299999999999955</v>
      </c>
      <c r="BK11" s="82">
        <v>50.700000000000102</v>
      </c>
      <c r="BL11" s="81">
        <v>29.7</v>
      </c>
      <c r="BM11" s="82">
        <v>26.3</v>
      </c>
      <c r="BN11" s="82">
        <v>24.500000000000014</v>
      </c>
      <c r="BO11" s="82">
        <v>15.599999999999994</v>
      </c>
      <c r="BP11" s="41">
        <v>20.799999999999997</v>
      </c>
      <c r="BQ11" s="41">
        <v>48.699999999999989</v>
      </c>
      <c r="BR11" s="83">
        <v>22</v>
      </c>
      <c r="BS11" s="83">
        <v>21.800000000000011</v>
      </c>
      <c r="BT11" s="83">
        <v>24</v>
      </c>
      <c r="BU11" s="82">
        <v>28.200000000000017</v>
      </c>
      <c r="BV11" s="82">
        <v>22.099999999999966</v>
      </c>
      <c r="BW11" s="41">
        <v>40.000000000000057</v>
      </c>
      <c r="BX11" s="88">
        <v>37.500000000000007</v>
      </c>
      <c r="BY11" s="83">
        <v>19.29999999999999</v>
      </c>
      <c r="BZ11" s="83">
        <v>18.099999999999994</v>
      </c>
      <c r="CA11" s="82">
        <v>15.40000000000002</v>
      </c>
      <c r="CB11" s="82">
        <v>54.599999999999994</v>
      </c>
      <c r="CC11" s="83">
        <v>21.5</v>
      </c>
      <c r="CD11" s="83">
        <v>30.5</v>
      </c>
      <c r="CE11" s="83">
        <v>123.49999999999997</v>
      </c>
      <c r="CF11" s="82">
        <v>16.700000000000045</v>
      </c>
      <c r="CG11" s="83">
        <v>26.300000000000011</v>
      </c>
      <c r="CH11" s="83">
        <v>29.499999999999943</v>
      </c>
      <c r="CI11" s="41">
        <v>31.199999999999989</v>
      </c>
      <c r="CJ11" s="81">
        <v>29.6</v>
      </c>
      <c r="CK11" s="82">
        <v>10.899999999999999</v>
      </c>
      <c r="CL11" s="36">
        <v>16.100000000000001</v>
      </c>
      <c r="CM11" s="89">
        <v>18.20000000000001</v>
      </c>
      <c r="CN11" s="83">
        <v>19.499999999999972</v>
      </c>
      <c r="CO11" s="82">
        <v>22.600000000000009</v>
      </c>
      <c r="CP11" s="82">
        <v>34.700000000000003</v>
      </c>
      <c r="CQ11" s="83">
        <v>42.199999999999989</v>
      </c>
      <c r="CR11" s="83">
        <v>20.5</v>
      </c>
      <c r="CS11" s="83">
        <v>17.900000000000006</v>
      </c>
      <c r="CT11" s="83">
        <v>17.800000000000011</v>
      </c>
      <c r="CU11" s="82">
        <v>62.900000000000034</v>
      </c>
      <c r="CV11" s="39">
        <v>15.7</v>
      </c>
      <c r="CW11" s="36">
        <v>15.900000000000002</v>
      </c>
      <c r="CX11" s="36">
        <v>21.499999999999993</v>
      </c>
      <c r="CY11" s="41">
        <v>43.300000000000011</v>
      </c>
      <c r="CZ11" s="41">
        <v>14</v>
      </c>
      <c r="DA11" s="83">
        <v>16</v>
      </c>
      <c r="DB11" s="41">
        <v>17.5</v>
      </c>
      <c r="DC11" s="90">
        <v>15.599999999999994</v>
      </c>
      <c r="DD11" s="83">
        <v>37.699999999999989</v>
      </c>
      <c r="DE11" s="83">
        <v>19.500000000000057</v>
      </c>
      <c r="DF11" s="82">
        <v>16.799999999999955</v>
      </c>
      <c r="DG11" s="91">
        <v>75.399999999999977</v>
      </c>
      <c r="DH11" s="81">
        <v>16.299999999999997</v>
      </c>
      <c r="DI11" s="36">
        <v>21.1</v>
      </c>
      <c r="DJ11" s="89">
        <v>27.1</v>
      </c>
      <c r="DK11" s="34">
        <v>31.5</v>
      </c>
      <c r="DL11" s="89">
        <v>20.900000000000006</v>
      </c>
      <c r="DM11" s="78">
        <v>29.099999999999994</v>
      </c>
      <c r="DN11" s="83">
        <v>21.899999999999977</v>
      </c>
      <c r="DO11" s="83">
        <v>24.5</v>
      </c>
      <c r="DP11" s="41">
        <v>33.700000000000045</v>
      </c>
      <c r="DQ11" s="82">
        <v>18.5</v>
      </c>
      <c r="DR11" s="83">
        <v>18</v>
      </c>
      <c r="DS11" s="83">
        <v>42.699999999999989</v>
      </c>
      <c r="DT11" s="88">
        <v>17.3</v>
      </c>
      <c r="DU11" s="83">
        <v>25.099999999999998</v>
      </c>
      <c r="DV11" s="82">
        <v>23.199999999999996</v>
      </c>
      <c r="DW11" s="38">
        <v>16.700000000000003</v>
      </c>
      <c r="DX11" s="83">
        <v>16.599999999999994</v>
      </c>
      <c r="DY11" s="83">
        <v>31.600000000000009</v>
      </c>
      <c r="DZ11" s="83">
        <v>20.300000000000011</v>
      </c>
      <c r="EA11" s="78">
        <v>19.5</v>
      </c>
      <c r="EB11" s="78">
        <v>33.199999999999989</v>
      </c>
      <c r="EC11" s="83">
        <v>26.599999999999966</v>
      </c>
      <c r="ED11" s="83">
        <v>18.900000000000091</v>
      </c>
      <c r="EE11" s="92">
        <v>47.399999999999977</v>
      </c>
      <c r="EF11" s="88">
        <v>22.5</v>
      </c>
      <c r="EG11" s="36">
        <v>18</v>
      </c>
      <c r="EH11" s="83">
        <v>37.400000000000006</v>
      </c>
      <c r="EI11" s="83">
        <v>21.900000000000006</v>
      </c>
      <c r="EJ11" s="83">
        <v>21.099999999999994</v>
      </c>
      <c r="EK11" s="83">
        <v>107.9</v>
      </c>
      <c r="EL11" s="83">
        <v>35.399999999999977</v>
      </c>
      <c r="EM11" s="83">
        <v>22.400000000000034</v>
      </c>
      <c r="EN11" s="78">
        <v>43.699999999999932</v>
      </c>
      <c r="EO11" s="83">
        <v>44.700000000000045</v>
      </c>
      <c r="EP11" s="83">
        <v>24.800000000000011</v>
      </c>
      <c r="EQ11" s="83">
        <v>69.399999999999977</v>
      </c>
      <c r="ER11" s="93">
        <v>21.4</v>
      </c>
      <c r="ES11" s="41">
        <v>23.20000000000001</v>
      </c>
      <c r="ET11" s="41">
        <v>37.199999999999989</v>
      </c>
      <c r="EU11" s="78">
        <v>47.000000000000014</v>
      </c>
      <c r="EV11" s="41">
        <v>25.599999999999994</v>
      </c>
      <c r="EW11" s="41">
        <v>126.20000000000002</v>
      </c>
      <c r="EX11" s="41">
        <v>40.199999999999989</v>
      </c>
      <c r="EY11" s="41">
        <v>24.300000000000011</v>
      </c>
      <c r="EZ11" s="38">
        <v>47.599999999999966</v>
      </c>
      <c r="FA11" s="41">
        <v>31.999999999999943</v>
      </c>
      <c r="FB11" s="83">
        <v>30.200000000000159</v>
      </c>
      <c r="FC11" s="83">
        <v>105.39999999999986</v>
      </c>
      <c r="FD11" s="93">
        <v>30</v>
      </c>
      <c r="FE11" s="41">
        <v>27.700000000000003</v>
      </c>
      <c r="FF11" s="41">
        <v>43.2</v>
      </c>
      <c r="FG11" s="41">
        <v>33.999999999999972</v>
      </c>
      <c r="FH11" s="41">
        <v>111.69999999999999</v>
      </c>
      <c r="FI11" s="41">
        <v>60.300000000000011</v>
      </c>
      <c r="FJ11" s="38">
        <v>37.000000000000057</v>
      </c>
      <c r="FK11" s="38">
        <v>25</v>
      </c>
      <c r="FL11" s="78">
        <v>47.699999999999989</v>
      </c>
      <c r="FM11" s="41">
        <v>38.399999999999977</v>
      </c>
      <c r="FN11" s="83">
        <v>37.699999999999989</v>
      </c>
      <c r="FO11" s="82">
        <v>96.500000000000057</v>
      </c>
      <c r="FP11" s="93">
        <v>35.5</v>
      </c>
      <c r="FQ11" s="41">
        <v>35.700000000000003</v>
      </c>
      <c r="FR11" s="82">
        <v>78.8</v>
      </c>
      <c r="FS11" s="82">
        <v>130.19999999999999</v>
      </c>
      <c r="FT11" s="82">
        <v>121.29999999999995</v>
      </c>
      <c r="FU11" s="41">
        <v>42.60000000000008</v>
      </c>
      <c r="FV11" s="38">
        <v>61.300000000000011</v>
      </c>
      <c r="FW11" s="41">
        <v>26.89999999999992</v>
      </c>
      <c r="FX11" s="41">
        <v>49</v>
      </c>
      <c r="FY11" s="41">
        <v>35.300000000000068</v>
      </c>
      <c r="FZ11" s="41">
        <v>0.19999999999993179</v>
      </c>
      <c r="GA11" s="41">
        <v>99.800000000000068</v>
      </c>
      <c r="GB11" s="93">
        <v>63.5</v>
      </c>
      <c r="GC11" s="41">
        <v>36.700000000000017</v>
      </c>
      <c r="GD11" s="41">
        <v>65.499999999999972</v>
      </c>
      <c r="GE11" s="40">
        <v>46.299999999999983</v>
      </c>
      <c r="GF11" s="41">
        <v>45.700000000000017</v>
      </c>
      <c r="GG11" s="41">
        <v>216.60000000000002</v>
      </c>
      <c r="GH11" s="41">
        <v>77.499999999999943</v>
      </c>
      <c r="GI11" s="82">
        <v>43.300000000000068</v>
      </c>
      <c r="GJ11" s="41">
        <v>56.100000000000023</v>
      </c>
      <c r="GK11" s="82">
        <v>45.899999999999977</v>
      </c>
      <c r="GL11" s="82">
        <v>54.600000000000023</v>
      </c>
      <c r="GM11" s="82">
        <v>215.40000000000009</v>
      </c>
      <c r="GN11" s="94">
        <v>62.600000000000009</v>
      </c>
      <c r="GO11" s="43">
        <v>41.899999999999991</v>
      </c>
      <c r="GP11" s="43">
        <v>62.099999999999994</v>
      </c>
      <c r="GQ11" s="43">
        <v>40.599999999999994</v>
      </c>
      <c r="GR11" s="43">
        <v>408.8</v>
      </c>
      <c r="GS11" s="43">
        <v>109.10000000000002</v>
      </c>
      <c r="GT11" s="43">
        <v>90.100000000000136</v>
      </c>
      <c r="GU11" s="43">
        <v>72.999999999999773</v>
      </c>
      <c r="GV11" s="43">
        <v>96.400000000000091</v>
      </c>
      <c r="GW11" s="44">
        <v>52.300000000000068</v>
      </c>
      <c r="GX11" s="43">
        <v>65.400000000000091</v>
      </c>
      <c r="GY11" s="43">
        <v>110.39999999999986</v>
      </c>
      <c r="GZ11" s="45">
        <v>73.599999999999994</v>
      </c>
      <c r="HA11" s="44">
        <v>61.700000000000017</v>
      </c>
      <c r="HB11" s="44">
        <v>86.899999999999977</v>
      </c>
      <c r="HC11" s="44">
        <v>524.90000000000009</v>
      </c>
      <c r="HD11" s="44">
        <v>76.999999999999886</v>
      </c>
      <c r="HE11" s="44">
        <v>113.20000000000005</v>
      </c>
      <c r="HF11" s="44">
        <v>109.70000000000005</v>
      </c>
      <c r="HG11" s="44">
        <v>81.899999999999864</v>
      </c>
      <c r="HH11" s="44">
        <v>94.200000000000045</v>
      </c>
      <c r="HI11" s="43">
        <v>79.699999999999818</v>
      </c>
      <c r="HJ11" s="43">
        <v>75.000000000000455</v>
      </c>
      <c r="HK11" s="44">
        <v>148.99999999999977</v>
      </c>
      <c r="HL11" s="42">
        <v>137.39999999999998</v>
      </c>
      <c r="HM11" s="46">
        <v>71.100000000000023</v>
      </c>
      <c r="HN11" s="95"/>
    </row>
    <row r="12" spans="1:231" s="96" customFormat="1" ht="15.75">
      <c r="A12" s="83">
        <v>69.100000000000023</v>
      </c>
      <c r="B12" s="28" t="s">
        <v>39</v>
      </c>
      <c r="C12" s="29">
        <v>2</v>
      </c>
      <c r="D12" s="30">
        <f>SUM(D13,D14:D19)</f>
        <v>132</v>
      </c>
      <c r="E12" s="30">
        <f t="shared" ref="E12:AA12" si="5">SUM(E13,E14:E19)</f>
        <v>137</v>
      </c>
      <c r="F12" s="30">
        <f t="shared" si="5"/>
        <v>209.4</v>
      </c>
      <c r="G12" s="30">
        <f t="shared" si="5"/>
        <v>221.39999999999998</v>
      </c>
      <c r="H12" s="30">
        <f t="shared" si="5"/>
        <v>186.5</v>
      </c>
      <c r="I12" s="30">
        <f t="shared" si="5"/>
        <v>255.90000000000003</v>
      </c>
      <c r="J12" s="30">
        <f t="shared" si="5"/>
        <v>240.8</v>
      </c>
      <c r="K12" s="30">
        <f t="shared" si="5"/>
        <v>212.40000000000006</v>
      </c>
      <c r="L12" s="30">
        <f t="shared" si="5"/>
        <v>267.7999999999999</v>
      </c>
      <c r="M12" s="30">
        <f t="shared" si="5"/>
        <v>244.30000000000007</v>
      </c>
      <c r="N12" s="30">
        <f t="shared" si="5"/>
        <v>221.99999999999991</v>
      </c>
      <c r="O12" s="30">
        <f t="shared" si="5"/>
        <v>339.90000000000009</v>
      </c>
      <c r="P12" s="31">
        <f t="shared" si="5"/>
        <v>174.39999999999998</v>
      </c>
      <c r="Q12" s="30">
        <f t="shared" si="5"/>
        <v>198.4</v>
      </c>
      <c r="R12" s="30">
        <f t="shared" si="5"/>
        <v>328</v>
      </c>
      <c r="S12" s="30">
        <f t="shared" si="5"/>
        <v>255.89999999999998</v>
      </c>
      <c r="T12" s="30">
        <f t="shared" si="5"/>
        <v>293.60000000000002</v>
      </c>
      <c r="U12" s="30">
        <f t="shared" si="5"/>
        <v>328.30000000000007</v>
      </c>
      <c r="V12" s="30">
        <f t="shared" si="5"/>
        <v>296.19999999999993</v>
      </c>
      <c r="W12" s="30">
        <f t="shared" si="5"/>
        <v>394.30000000000007</v>
      </c>
      <c r="X12" s="30">
        <f t="shared" si="5"/>
        <v>290.30000000000007</v>
      </c>
      <c r="Y12" s="30">
        <f t="shared" si="5"/>
        <v>345.20000000000005</v>
      </c>
      <c r="Z12" s="30">
        <f t="shared" si="5"/>
        <v>422.69999999999993</v>
      </c>
      <c r="AA12" s="30">
        <f t="shared" si="5"/>
        <v>562.70000000000005</v>
      </c>
      <c r="AB12" s="81">
        <f t="shared" ref="AB12:BW12" si="6">SUM(AB13:AB19)</f>
        <v>376.8</v>
      </c>
      <c r="AC12" s="82">
        <f t="shared" si="6"/>
        <v>476.20000000000005</v>
      </c>
      <c r="AD12" s="82">
        <f t="shared" si="6"/>
        <v>407.3</v>
      </c>
      <c r="AE12" s="82">
        <f t="shared" si="6"/>
        <v>547.9</v>
      </c>
      <c r="AF12" s="82">
        <f t="shared" si="6"/>
        <v>517.6</v>
      </c>
      <c r="AG12" s="82">
        <f t="shared" si="6"/>
        <v>404.2</v>
      </c>
      <c r="AH12" s="82">
        <f t="shared" si="6"/>
        <v>490.4</v>
      </c>
      <c r="AI12" s="82">
        <f t="shared" si="6"/>
        <v>361.10000000000008</v>
      </c>
      <c r="AJ12" s="82">
        <f t="shared" si="6"/>
        <v>464.89999999999981</v>
      </c>
      <c r="AK12" s="41">
        <f t="shared" si="6"/>
        <v>488.70000000000016</v>
      </c>
      <c r="AL12" s="41">
        <f t="shared" si="6"/>
        <v>404.99999999999989</v>
      </c>
      <c r="AM12" s="34">
        <f>SUM(AM13:AM19)</f>
        <v>614.6</v>
      </c>
      <c r="AN12" s="93">
        <f t="shared" si="6"/>
        <v>280.20000000000005</v>
      </c>
      <c r="AO12" s="30">
        <f t="shared" si="6"/>
        <v>391.5</v>
      </c>
      <c r="AP12" s="30">
        <f t="shared" si="6"/>
        <v>447.29999999999995</v>
      </c>
      <c r="AQ12" s="30">
        <f t="shared" si="6"/>
        <v>472.40000000000003</v>
      </c>
      <c r="AR12" s="30">
        <f t="shared" si="6"/>
        <v>417.1</v>
      </c>
      <c r="AS12" s="30">
        <f t="shared" si="6"/>
        <v>418.9</v>
      </c>
      <c r="AT12" s="30">
        <f t="shared" si="6"/>
        <v>499</v>
      </c>
      <c r="AU12" s="30">
        <f t="shared" si="6"/>
        <v>429.9</v>
      </c>
      <c r="AV12" s="30">
        <f t="shared" si="6"/>
        <v>418.20000000000016</v>
      </c>
      <c r="AW12" s="30">
        <f t="shared" si="6"/>
        <v>468.89999999999986</v>
      </c>
      <c r="AX12" s="30">
        <f t="shared" si="6"/>
        <v>434.79999999999995</v>
      </c>
      <c r="AY12" s="30">
        <f t="shared" si="6"/>
        <v>689.00000000000011</v>
      </c>
      <c r="AZ12" s="35">
        <f t="shared" si="6"/>
        <v>298.60000000000002</v>
      </c>
      <c r="BA12" s="36">
        <f t="shared" si="6"/>
        <v>411.4</v>
      </c>
      <c r="BB12" s="36">
        <f t="shared" si="6"/>
        <v>511.50000000000006</v>
      </c>
      <c r="BC12" s="36">
        <f t="shared" si="6"/>
        <v>509.9</v>
      </c>
      <c r="BD12" s="36">
        <f t="shared" si="6"/>
        <v>484.1</v>
      </c>
      <c r="BE12" s="36">
        <f t="shared" si="6"/>
        <v>450.5</v>
      </c>
      <c r="BF12" s="36">
        <f t="shared" si="6"/>
        <v>476.99999999999989</v>
      </c>
      <c r="BG12" s="36">
        <f t="shared" si="6"/>
        <v>398.4</v>
      </c>
      <c r="BH12" s="36">
        <f t="shared" si="6"/>
        <v>424.10000000000008</v>
      </c>
      <c r="BI12" s="36">
        <f t="shared" si="6"/>
        <v>427.30000000000007</v>
      </c>
      <c r="BJ12" s="36">
        <f t="shared" si="6"/>
        <v>489.5</v>
      </c>
      <c r="BK12" s="36">
        <f t="shared" si="6"/>
        <v>584.19999999999959</v>
      </c>
      <c r="BL12" s="35">
        <f t="shared" si="6"/>
        <v>382.9</v>
      </c>
      <c r="BM12" s="36">
        <f t="shared" si="6"/>
        <v>428.8</v>
      </c>
      <c r="BN12" s="36">
        <f t="shared" si="6"/>
        <v>449.4</v>
      </c>
      <c r="BO12" s="36">
        <f t="shared" si="6"/>
        <v>592.20000000000016</v>
      </c>
      <c r="BP12" s="36">
        <f t="shared" si="6"/>
        <v>422.69999999999993</v>
      </c>
      <c r="BQ12" s="36">
        <f t="shared" si="6"/>
        <v>388.69999999999993</v>
      </c>
      <c r="BR12" s="36">
        <f t="shared" si="6"/>
        <v>467.90000000000015</v>
      </c>
      <c r="BS12" s="36">
        <f t="shared" si="6"/>
        <v>485.89999999999992</v>
      </c>
      <c r="BT12" s="36">
        <f t="shared" si="6"/>
        <v>426.19999999999987</v>
      </c>
      <c r="BU12" s="36">
        <f t="shared" si="6"/>
        <v>565.9000000000002</v>
      </c>
      <c r="BV12" s="36">
        <f t="shared" si="6"/>
        <v>435.1</v>
      </c>
      <c r="BW12" s="36">
        <f t="shared" si="6"/>
        <v>881.19999999999982</v>
      </c>
      <c r="BX12" s="35">
        <f t="shared" ref="BX12:CT12" si="7">SUM(BX13:BX19)</f>
        <v>456.09999999999997</v>
      </c>
      <c r="BY12" s="36">
        <f t="shared" si="7"/>
        <v>481.09999999999997</v>
      </c>
      <c r="BZ12" s="36">
        <f t="shared" si="7"/>
        <v>505.1</v>
      </c>
      <c r="CA12" s="36">
        <f t="shared" si="7"/>
        <v>536.1</v>
      </c>
      <c r="CB12" s="36">
        <f t="shared" si="7"/>
        <v>522.30000000000007</v>
      </c>
      <c r="CC12" s="36">
        <f t="shared" si="7"/>
        <v>471.59999999999997</v>
      </c>
      <c r="CD12" s="36">
        <f t="shared" si="7"/>
        <v>661.3</v>
      </c>
      <c r="CE12" s="36">
        <f t="shared" si="7"/>
        <v>623.69999999999982</v>
      </c>
      <c r="CF12" s="36">
        <f t="shared" si="7"/>
        <v>606.00000000000034</v>
      </c>
      <c r="CG12" s="36">
        <f t="shared" si="7"/>
        <v>596.6999999999997</v>
      </c>
      <c r="CH12" s="36">
        <f t="shared" si="7"/>
        <v>434.4</v>
      </c>
      <c r="CI12" s="36">
        <f t="shared" si="7"/>
        <v>747.1</v>
      </c>
      <c r="CJ12" s="35">
        <f t="shared" si="7"/>
        <v>480.6</v>
      </c>
      <c r="CK12" s="36">
        <f t="shared" si="7"/>
        <v>439.7</v>
      </c>
      <c r="CL12" s="36">
        <f t="shared" si="7"/>
        <v>434.4</v>
      </c>
      <c r="CM12" s="36">
        <f t="shared" si="7"/>
        <v>532.9</v>
      </c>
      <c r="CN12" s="36">
        <f t="shared" si="7"/>
        <v>453.90000000000003</v>
      </c>
      <c r="CO12" s="36">
        <f t="shared" si="7"/>
        <v>477.60000000000008</v>
      </c>
      <c r="CP12" s="36">
        <f t="shared" si="7"/>
        <v>540.19999999999982</v>
      </c>
      <c r="CQ12" s="36">
        <f t="shared" si="7"/>
        <v>479.2000000000001</v>
      </c>
      <c r="CR12" s="36">
        <f t="shared" si="7"/>
        <v>561.69999999999993</v>
      </c>
      <c r="CS12" s="36">
        <f t="shared" si="7"/>
        <v>691.59999999999991</v>
      </c>
      <c r="CT12" s="36">
        <f t="shared" si="7"/>
        <v>568.10000000000014</v>
      </c>
      <c r="CU12" s="36">
        <f>SUM(CU13:CU19)</f>
        <v>885.69999999999959</v>
      </c>
      <c r="CV12" s="35">
        <f>SUM(CV13:CV19)</f>
        <v>454.2</v>
      </c>
      <c r="CW12" s="36">
        <f>SUM(CW13:CW19)</f>
        <v>573.29999999999995</v>
      </c>
      <c r="CX12" s="36">
        <f>SUM(CX13:CX19)</f>
        <v>594.9</v>
      </c>
      <c r="CY12" s="36">
        <f t="shared" ref="CY12:ES12" si="8">SUM(CY13:CY19)</f>
        <v>579.80000000000018</v>
      </c>
      <c r="CZ12" s="36">
        <f t="shared" si="8"/>
        <v>590.89999999999986</v>
      </c>
      <c r="DA12" s="36">
        <f t="shared" si="8"/>
        <v>599.29999999999995</v>
      </c>
      <c r="DB12" s="36">
        <f t="shared" si="8"/>
        <v>655</v>
      </c>
      <c r="DC12" s="36">
        <f t="shared" si="8"/>
        <v>556.29999999999984</v>
      </c>
      <c r="DD12" s="36">
        <f t="shared" si="8"/>
        <v>605.4000000000002</v>
      </c>
      <c r="DE12" s="36">
        <f t="shared" si="8"/>
        <v>680.10000000000014</v>
      </c>
      <c r="DF12" s="36">
        <f t="shared" si="8"/>
        <v>592.29999999999995</v>
      </c>
      <c r="DG12" s="37">
        <f t="shared" si="8"/>
        <v>997.99999999999966</v>
      </c>
      <c r="DH12" s="35">
        <f t="shared" si="8"/>
        <v>535.29999999999995</v>
      </c>
      <c r="DI12" s="36">
        <f t="shared" si="8"/>
        <v>574.70000000000005</v>
      </c>
      <c r="DJ12" s="36">
        <f t="shared" si="8"/>
        <v>655.8</v>
      </c>
      <c r="DK12" s="36">
        <f t="shared" si="8"/>
        <v>694.3</v>
      </c>
      <c r="DL12" s="36">
        <f t="shared" si="8"/>
        <v>617.90000000000009</v>
      </c>
      <c r="DM12" s="36">
        <f t="shared" si="8"/>
        <v>662.59999999999968</v>
      </c>
      <c r="DN12" s="36">
        <f t="shared" si="8"/>
        <v>776.40000000000009</v>
      </c>
      <c r="DO12" s="36">
        <f t="shared" si="8"/>
        <v>623.00000000000011</v>
      </c>
      <c r="DP12" s="36">
        <f t="shared" si="8"/>
        <v>710.20000000000016</v>
      </c>
      <c r="DQ12" s="36">
        <f t="shared" si="8"/>
        <v>713.10000000000014</v>
      </c>
      <c r="DR12" s="36">
        <f t="shared" si="8"/>
        <v>647.79999999999961</v>
      </c>
      <c r="DS12" s="36">
        <f>SUM(DS13:DS19)</f>
        <v>946.90000000000032</v>
      </c>
      <c r="DT12" s="35">
        <f t="shared" si="8"/>
        <v>598.4</v>
      </c>
      <c r="DU12" s="36">
        <f t="shared" si="8"/>
        <v>625.20000000000005</v>
      </c>
      <c r="DV12" s="36">
        <f t="shared" si="8"/>
        <v>712</v>
      </c>
      <c r="DW12" s="36">
        <f t="shared" si="8"/>
        <v>707.20000000000016</v>
      </c>
      <c r="DX12" s="36">
        <f t="shared" si="8"/>
        <v>683.39999999999986</v>
      </c>
      <c r="DY12" s="36">
        <f t="shared" si="8"/>
        <v>691.4000000000002</v>
      </c>
      <c r="DZ12" s="36">
        <f t="shared" si="8"/>
        <v>794.19999999999982</v>
      </c>
      <c r="EA12" s="36">
        <f t="shared" si="8"/>
        <v>695.20000000000039</v>
      </c>
      <c r="EB12" s="36">
        <f t="shared" si="8"/>
        <v>748.99999999999977</v>
      </c>
      <c r="EC12" s="36">
        <f t="shared" si="8"/>
        <v>828.49999999999977</v>
      </c>
      <c r="ED12" s="36">
        <f t="shared" si="8"/>
        <v>637.70000000000027</v>
      </c>
      <c r="EE12" s="97">
        <f t="shared" si="8"/>
        <v>1019.5999999999997</v>
      </c>
      <c r="EF12" s="39">
        <f t="shared" si="8"/>
        <v>638.80000000000007</v>
      </c>
      <c r="EG12" s="38">
        <f t="shared" si="8"/>
        <v>675.19999999999993</v>
      </c>
      <c r="EH12" s="38">
        <f t="shared" si="8"/>
        <v>757.3</v>
      </c>
      <c r="EI12" s="38">
        <f t="shared" si="8"/>
        <v>771.49999999999977</v>
      </c>
      <c r="EJ12" s="38">
        <f t="shared" si="8"/>
        <v>713.30000000000007</v>
      </c>
      <c r="EK12" s="38">
        <f t="shared" si="8"/>
        <v>790.69999999999993</v>
      </c>
      <c r="EL12" s="38">
        <f t="shared" si="8"/>
        <v>783.29999999999973</v>
      </c>
      <c r="EM12" s="38">
        <f t="shared" si="8"/>
        <v>744.90000000000009</v>
      </c>
      <c r="EN12" s="38">
        <f t="shared" si="8"/>
        <v>757.9</v>
      </c>
      <c r="EO12" s="38">
        <f t="shared" si="8"/>
        <v>807.09999999999968</v>
      </c>
      <c r="EP12" s="38">
        <f t="shared" si="8"/>
        <v>725.30000000000018</v>
      </c>
      <c r="EQ12" s="38">
        <f t="shared" si="8"/>
        <v>1206.8000000000002</v>
      </c>
      <c r="ER12" s="39">
        <f t="shared" si="8"/>
        <v>681.90000000000009</v>
      </c>
      <c r="ES12" s="38">
        <f t="shared" si="8"/>
        <v>683.9</v>
      </c>
      <c r="ET12" s="38">
        <f t="shared" ref="ET12:FZ12" si="9">SUM(ET13:ET19)</f>
        <v>728</v>
      </c>
      <c r="EU12" s="38">
        <f t="shared" si="9"/>
        <v>780.39999999999986</v>
      </c>
      <c r="EV12" s="38">
        <f t="shared" si="9"/>
        <v>712.59999999999991</v>
      </c>
      <c r="EW12" s="38">
        <f t="shared" si="9"/>
        <v>816.60000000000014</v>
      </c>
      <c r="EX12" s="38">
        <f t="shared" si="9"/>
        <v>758.29999999999984</v>
      </c>
      <c r="EY12" s="38">
        <f t="shared" si="9"/>
        <v>708.5999999999998</v>
      </c>
      <c r="EZ12" s="38">
        <f t="shared" si="9"/>
        <v>755.4000000000002</v>
      </c>
      <c r="FA12" s="38">
        <f t="shared" si="9"/>
        <v>789.60000000000025</v>
      </c>
      <c r="FB12" s="38">
        <f t="shared" si="9"/>
        <v>751.39999999999952</v>
      </c>
      <c r="FC12" s="38">
        <f t="shared" si="9"/>
        <v>1377</v>
      </c>
      <c r="FD12" s="39">
        <f t="shared" si="9"/>
        <v>721.9</v>
      </c>
      <c r="FE12" s="38">
        <f t="shared" si="9"/>
        <v>754.90000000000009</v>
      </c>
      <c r="FF12" s="38">
        <f t="shared" si="9"/>
        <v>755.40000000000009</v>
      </c>
      <c r="FG12" s="38">
        <f t="shared" si="9"/>
        <v>787.49999999999989</v>
      </c>
      <c r="FH12" s="38">
        <f t="shared" si="9"/>
        <v>802.50000000000023</v>
      </c>
      <c r="FI12" s="38">
        <f t="shared" si="9"/>
        <v>774.7</v>
      </c>
      <c r="FJ12" s="38">
        <f t="shared" si="9"/>
        <v>930.90000000000009</v>
      </c>
      <c r="FK12" s="38">
        <f t="shared" si="9"/>
        <v>753.6</v>
      </c>
      <c r="FL12" s="38">
        <f t="shared" si="9"/>
        <v>749.19999999999993</v>
      </c>
      <c r="FM12" s="38">
        <f t="shared" si="9"/>
        <v>936.89999999999986</v>
      </c>
      <c r="FN12" s="38">
        <f t="shared" si="9"/>
        <v>833.60000000000014</v>
      </c>
      <c r="FO12" s="38">
        <f t="shared" si="9"/>
        <v>1174.4000000000001</v>
      </c>
      <c r="FP12" s="39">
        <f t="shared" si="9"/>
        <v>859</v>
      </c>
      <c r="FQ12" s="38">
        <f t="shared" si="9"/>
        <v>862.3</v>
      </c>
      <c r="FR12" s="38">
        <f t="shared" si="9"/>
        <v>1028.9000000000001</v>
      </c>
      <c r="FS12" s="38">
        <f t="shared" si="9"/>
        <v>800.79999999999984</v>
      </c>
      <c r="FT12" s="38">
        <f t="shared" si="9"/>
        <v>916.10000000000025</v>
      </c>
      <c r="FU12" s="38">
        <f t="shared" si="9"/>
        <v>998.89999999999986</v>
      </c>
      <c r="FV12" s="38">
        <f t="shared" si="9"/>
        <v>1210.0999999999999</v>
      </c>
      <c r="FW12" s="38">
        <f t="shared" si="9"/>
        <v>908.30000000000018</v>
      </c>
      <c r="FX12" s="38">
        <f t="shared" si="9"/>
        <v>1193.2000000000003</v>
      </c>
      <c r="FY12" s="38">
        <f t="shared" si="9"/>
        <v>1133.4999999999998</v>
      </c>
      <c r="FZ12" s="38">
        <f t="shared" si="9"/>
        <v>987.00000000000057</v>
      </c>
      <c r="GA12" s="38">
        <v>1635.8000000000011</v>
      </c>
      <c r="GB12" s="39">
        <f>SUM(GB13:GB19)</f>
        <v>1013.0999999999999</v>
      </c>
      <c r="GC12" s="38">
        <f t="shared" ref="GC12:GL12" si="10">SUM(GC13:GC19)</f>
        <v>977.4</v>
      </c>
      <c r="GD12" s="38">
        <f t="shared" si="10"/>
        <v>1112.1999999999998</v>
      </c>
      <c r="GE12" s="38">
        <f t="shared" si="10"/>
        <v>1238.2000000000003</v>
      </c>
      <c r="GF12" s="38">
        <f t="shared" si="10"/>
        <v>1048.6999999999998</v>
      </c>
      <c r="GG12" s="38">
        <f t="shared" si="10"/>
        <v>1144.6799999999998</v>
      </c>
      <c r="GH12" s="38">
        <f t="shared" si="10"/>
        <v>1279.6200000000003</v>
      </c>
      <c r="GI12" s="38">
        <f t="shared" si="10"/>
        <v>1027.1999999999998</v>
      </c>
      <c r="GJ12" s="38">
        <f t="shared" si="10"/>
        <v>1134.2999999999997</v>
      </c>
      <c r="GK12" s="38">
        <f t="shared" si="10"/>
        <v>1208.200000000001</v>
      </c>
      <c r="GL12" s="38">
        <f t="shared" si="10"/>
        <v>1145.599999999999</v>
      </c>
      <c r="GM12" s="38">
        <f t="shared" ref="GM12:GR12" si="11">SUM(GM13:GM19)</f>
        <v>1868.7000000000005</v>
      </c>
      <c r="GN12" s="39">
        <f t="shared" si="11"/>
        <v>1074.3</v>
      </c>
      <c r="GO12" s="38">
        <f t="shared" si="11"/>
        <v>1107.2</v>
      </c>
      <c r="GP12" s="38">
        <f t="shared" si="11"/>
        <v>1253.1000000000001</v>
      </c>
      <c r="GQ12" s="38">
        <f t="shared" si="11"/>
        <v>1187.7999999999997</v>
      </c>
      <c r="GR12" s="38">
        <f t="shared" si="11"/>
        <v>1251.7000000000003</v>
      </c>
      <c r="GS12" s="43">
        <v>1130.3000000000002</v>
      </c>
      <c r="GT12" s="43">
        <v>1359.5000000000009</v>
      </c>
      <c r="GU12" s="44">
        <v>1056.6999999999989</v>
      </c>
      <c r="GV12" s="44">
        <f>SUM(GV13:GV19)</f>
        <v>1202.8979999999999</v>
      </c>
      <c r="GW12" s="44">
        <v>1296.8999999999996</v>
      </c>
      <c r="GX12" s="44">
        <v>1329.8999999999996</v>
      </c>
      <c r="GY12" s="44">
        <v>2099.9000000000015</v>
      </c>
      <c r="GZ12" s="45">
        <v>1229.9000000000001</v>
      </c>
      <c r="HA12" s="44">
        <v>1243.1999999999998</v>
      </c>
      <c r="HB12" s="44">
        <v>1294.9000000000005</v>
      </c>
      <c r="HC12" s="43">
        <v>1340.9999999999995</v>
      </c>
      <c r="HD12" s="43">
        <v>1420.4999999999991</v>
      </c>
      <c r="HE12" s="44">
        <v>1319.3000000000011</v>
      </c>
      <c r="HF12" s="44">
        <v>1779.4000000000005</v>
      </c>
      <c r="HG12" s="44">
        <v>1141.8999999999978</v>
      </c>
      <c r="HH12" s="44">
        <v>1330.8000000000029</v>
      </c>
      <c r="HI12" s="43">
        <v>1489.2999999999993</v>
      </c>
      <c r="HJ12" s="43">
        <v>1442.4000000000015</v>
      </c>
      <c r="HK12" s="43">
        <v>1895.4999999999982</v>
      </c>
      <c r="HL12" s="42">
        <v>1584.6</v>
      </c>
      <c r="HM12" s="46">
        <v>1492.3000000000002</v>
      </c>
      <c r="HN12" s="46"/>
    </row>
    <row r="13" spans="1:231" s="48" customFormat="1" ht="15.75">
      <c r="A13" s="30">
        <f>A1-A5</f>
        <v>7.8000000000012051</v>
      </c>
      <c r="B13" s="98" t="s">
        <v>40</v>
      </c>
      <c r="C13" s="51">
        <v>21</v>
      </c>
      <c r="D13" s="52">
        <v>28.6</v>
      </c>
      <c r="E13" s="52">
        <v>32.4</v>
      </c>
      <c r="F13" s="52">
        <v>35.6</v>
      </c>
      <c r="G13" s="52">
        <v>34.6</v>
      </c>
      <c r="H13" s="52">
        <v>35.799999999999997</v>
      </c>
      <c r="I13" s="53">
        <v>39.799999999999997</v>
      </c>
      <c r="J13" s="53">
        <v>36.1</v>
      </c>
      <c r="K13" s="53">
        <v>37.700000000000003</v>
      </c>
      <c r="L13" s="53">
        <v>38.699999999999932</v>
      </c>
      <c r="M13" s="53">
        <v>40.6</v>
      </c>
      <c r="N13" s="53">
        <v>39.4</v>
      </c>
      <c r="O13" s="52">
        <v>52.2</v>
      </c>
      <c r="P13" s="54">
        <v>36.799999999999997</v>
      </c>
      <c r="Q13" s="56">
        <v>41.6</v>
      </c>
      <c r="R13" s="56">
        <v>43.1</v>
      </c>
      <c r="S13" s="56">
        <v>43</v>
      </c>
      <c r="T13" s="55">
        <v>43.6</v>
      </c>
      <c r="U13" s="55">
        <v>46.9</v>
      </c>
      <c r="V13" s="55">
        <v>45.5</v>
      </c>
      <c r="W13" s="55">
        <v>44.9</v>
      </c>
      <c r="X13" s="55">
        <v>48.800000000000068</v>
      </c>
      <c r="Y13" s="55">
        <v>51.7</v>
      </c>
      <c r="Z13" s="52">
        <v>62.89999999999992</v>
      </c>
      <c r="AA13" s="52">
        <v>94.7</v>
      </c>
      <c r="AB13" s="54">
        <f>[1]StatementII!$D$15</f>
        <v>86.3</v>
      </c>
      <c r="AC13" s="55">
        <v>63.2</v>
      </c>
      <c r="AD13" s="55">
        <v>66.400000000000006</v>
      </c>
      <c r="AE13" s="27">
        <v>72.599999999999994</v>
      </c>
      <c r="AF13" s="55">
        <v>75.3</v>
      </c>
      <c r="AG13" s="55">
        <v>88.7</v>
      </c>
      <c r="AH13" s="55">
        <v>73.400000000000006</v>
      </c>
      <c r="AI13" s="99">
        <v>77.5</v>
      </c>
      <c r="AJ13" s="55">
        <v>72.599999999999994</v>
      </c>
      <c r="AK13" s="55">
        <v>70.7</v>
      </c>
      <c r="AL13" s="55">
        <v>73.699999999999932</v>
      </c>
      <c r="AM13" s="58">
        <v>92.7</v>
      </c>
      <c r="AN13" s="54">
        <v>77.400000000000006</v>
      </c>
      <c r="AO13" s="55">
        <v>71.900000000000006</v>
      </c>
      <c r="AP13" s="53">
        <v>74.8</v>
      </c>
      <c r="AQ13" s="55">
        <v>80.3</v>
      </c>
      <c r="AR13" s="55">
        <v>77.2</v>
      </c>
      <c r="AS13" s="55">
        <v>76.8</v>
      </c>
      <c r="AT13" s="100">
        <v>77</v>
      </c>
      <c r="AU13" s="55">
        <v>74.900000000000006</v>
      </c>
      <c r="AV13" s="55">
        <v>74.900000000000091</v>
      </c>
      <c r="AW13" s="55">
        <v>73.900000000000006</v>
      </c>
      <c r="AX13" s="55">
        <v>79.5</v>
      </c>
      <c r="AY13" s="101">
        <v>103</v>
      </c>
      <c r="AZ13" s="61">
        <v>74.8</v>
      </c>
      <c r="BA13" s="55">
        <v>75.899999999999991</v>
      </c>
      <c r="BB13" s="27">
        <v>82.300000000000011</v>
      </c>
      <c r="BC13" s="55">
        <v>82.100000000000023</v>
      </c>
      <c r="BD13" s="27">
        <v>79.399999999999977</v>
      </c>
      <c r="BE13" s="56">
        <v>96.5</v>
      </c>
      <c r="BF13" s="27">
        <v>80.799999999999955</v>
      </c>
      <c r="BG13" s="56">
        <v>77.599999999999994</v>
      </c>
      <c r="BH13" s="55">
        <v>79.200000000000045</v>
      </c>
      <c r="BI13" s="27">
        <v>77.399999999999977</v>
      </c>
      <c r="BJ13" s="55">
        <v>84.600000000000023</v>
      </c>
      <c r="BK13" s="55">
        <v>102.89999999999998</v>
      </c>
      <c r="BL13" s="54">
        <v>76.5</v>
      </c>
      <c r="BM13" s="55">
        <v>80</v>
      </c>
      <c r="BN13" s="55">
        <v>81.900000000000006</v>
      </c>
      <c r="BO13" s="55">
        <v>85.4</v>
      </c>
      <c r="BP13" s="56">
        <v>99.399999999999977</v>
      </c>
      <c r="BQ13" s="55">
        <v>83.600000000000023</v>
      </c>
      <c r="BR13" s="27">
        <v>82.699999999999989</v>
      </c>
      <c r="BS13" s="27">
        <v>80.799999999999955</v>
      </c>
      <c r="BT13" s="27">
        <v>78.100000000000023</v>
      </c>
      <c r="BU13" s="55">
        <v>78.800000000000068</v>
      </c>
      <c r="BV13" s="55">
        <v>82.299999999999955</v>
      </c>
      <c r="BW13" s="56">
        <v>103</v>
      </c>
      <c r="BX13" s="62">
        <v>74.900000000000006</v>
      </c>
      <c r="BY13" s="27">
        <v>79.199999999999989</v>
      </c>
      <c r="BZ13" s="27">
        <v>82</v>
      </c>
      <c r="CA13" s="55">
        <v>85.9</v>
      </c>
      <c r="CB13" s="55">
        <v>82.100000000000023</v>
      </c>
      <c r="CC13" s="27">
        <v>85.099999999999966</v>
      </c>
      <c r="CD13" s="27">
        <v>83.599999999999966</v>
      </c>
      <c r="CE13" s="27">
        <v>85.700000000000045</v>
      </c>
      <c r="CF13" s="55">
        <v>89.700000000000045</v>
      </c>
      <c r="CG13" s="27">
        <v>95.799999999999955</v>
      </c>
      <c r="CH13" s="27">
        <v>89.299999999999955</v>
      </c>
      <c r="CI13" s="56">
        <v>116.10000000000014</v>
      </c>
      <c r="CJ13" s="54">
        <v>81.8</v>
      </c>
      <c r="CK13" s="55">
        <v>88.2</v>
      </c>
      <c r="CL13" s="56">
        <v>93.600000000000023</v>
      </c>
      <c r="CM13" s="63">
        <v>96.799999999999955</v>
      </c>
      <c r="CN13" s="27">
        <v>95.5</v>
      </c>
      <c r="CO13" s="55">
        <v>93.800000000000068</v>
      </c>
      <c r="CP13" s="55">
        <v>96.299999999999955</v>
      </c>
      <c r="CQ13" s="27">
        <v>98.600000000000023</v>
      </c>
      <c r="CR13" s="27">
        <v>97.799999999999955</v>
      </c>
      <c r="CS13" s="27">
        <v>99.600000000000023</v>
      </c>
      <c r="CT13" s="27">
        <v>113.70000000000005</v>
      </c>
      <c r="CU13" s="55">
        <v>131.89999999999986</v>
      </c>
      <c r="CV13" s="64">
        <v>98</v>
      </c>
      <c r="CW13" s="52">
        <v>99.5</v>
      </c>
      <c r="CX13" s="52">
        <v>102.5</v>
      </c>
      <c r="CY13" s="56">
        <v>107.30000000000001</v>
      </c>
      <c r="CZ13" s="55">
        <v>103.30000000000001</v>
      </c>
      <c r="DA13" s="27">
        <v>108.29999999999995</v>
      </c>
      <c r="DB13" s="56">
        <v>116</v>
      </c>
      <c r="DC13" s="65">
        <v>104.89999999999998</v>
      </c>
      <c r="DD13" s="27">
        <v>105.80000000000007</v>
      </c>
      <c r="DE13" s="27">
        <v>103.69999999999993</v>
      </c>
      <c r="DF13" s="55">
        <v>106</v>
      </c>
      <c r="DG13" s="76">
        <v>140.90000000000009</v>
      </c>
      <c r="DH13" s="54">
        <v>107.5</v>
      </c>
      <c r="DI13" s="52">
        <v>108.30000000000001</v>
      </c>
      <c r="DJ13" s="63">
        <v>114.39999999999998</v>
      </c>
      <c r="DK13" s="66">
        <v>116.5</v>
      </c>
      <c r="DL13" s="63">
        <v>110.59999999999997</v>
      </c>
      <c r="DM13" s="49">
        <v>112.5</v>
      </c>
      <c r="DN13" s="27">
        <v>113.10000000000002</v>
      </c>
      <c r="DO13" s="27">
        <v>108.60000000000002</v>
      </c>
      <c r="DP13" s="56">
        <v>116.60000000000002</v>
      </c>
      <c r="DQ13" s="52">
        <v>111.10000000000002</v>
      </c>
      <c r="DR13" s="27">
        <v>117.89999999999986</v>
      </c>
      <c r="DS13" s="27">
        <v>139.70000000000005</v>
      </c>
      <c r="DT13" s="102">
        <v>112.5</v>
      </c>
      <c r="DU13" s="27">
        <v>113.69999999999999</v>
      </c>
      <c r="DV13" s="55">
        <v>120.90000000000003</v>
      </c>
      <c r="DW13" s="67">
        <v>124.39999999999998</v>
      </c>
      <c r="DX13" s="27">
        <v>114.60000000000002</v>
      </c>
      <c r="DY13" s="27">
        <v>123.89999999999998</v>
      </c>
      <c r="DZ13" s="27">
        <v>119.5</v>
      </c>
      <c r="EA13" s="49">
        <v>122.60000000000002</v>
      </c>
      <c r="EB13" s="49">
        <v>122.60000000000002</v>
      </c>
      <c r="EC13" s="103">
        <v>127.70000000000005</v>
      </c>
      <c r="ED13" s="27">
        <v>115.09999999999991</v>
      </c>
      <c r="EE13" s="77">
        <v>134.79999999999995</v>
      </c>
      <c r="EF13" s="102">
        <v>110.8</v>
      </c>
      <c r="EG13" s="52">
        <v>111.89999999999999</v>
      </c>
      <c r="EH13" s="27">
        <v>112.80000000000001</v>
      </c>
      <c r="EI13" s="27">
        <v>120.5</v>
      </c>
      <c r="EJ13" s="27">
        <v>111.60000000000002</v>
      </c>
      <c r="EK13" s="27">
        <v>114.69999999999993</v>
      </c>
      <c r="EL13" s="27">
        <v>112.90000000000009</v>
      </c>
      <c r="EM13" s="27">
        <v>108.39999999999998</v>
      </c>
      <c r="EN13" s="49">
        <v>115.5</v>
      </c>
      <c r="EO13" s="103">
        <v>111.49999999999989</v>
      </c>
      <c r="EP13" s="49">
        <v>119.40000000000009</v>
      </c>
      <c r="EQ13" s="49">
        <v>135.40000000000009</v>
      </c>
      <c r="ER13" s="68">
        <v>105.6</v>
      </c>
      <c r="ES13" s="56">
        <v>108.30000000000001</v>
      </c>
      <c r="ET13" s="56">
        <v>108.49999999999997</v>
      </c>
      <c r="EU13" s="49">
        <v>111.5</v>
      </c>
      <c r="EV13" s="56">
        <v>110.60000000000002</v>
      </c>
      <c r="EW13" s="56">
        <v>117.29999999999995</v>
      </c>
      <c r="EX13" s="56">
        <v>121.60000000000002</v>
      </c>
      <c r="EY13" s="56">
        <v>111.70000000000005</v>
      </c>
      <c r="EZ13" s="49">
        <v>114.09999999999991</v>
      </c>
      <c r="FA13" s="56">
        <v>120</v>
      </c>
      <c r="FB13" s="49">
        <v>131</v>
      </c>
      <c r="FC13" s="49">
        <v>147.29999999999995</v>
      </c>
      <c r="FD13" s="68">
        <v>119</v>
      </c>
      <c r="FE13" s="56">
        <v>119.6</v>
      </c>
      <c r="FF13" s="56">
        <v>115.70000000000002</v>
      </c>
      <c r="FG13" s="56">
        <v>117.69999999999999</v>
      </c>
      <c r="FH13" s="56">
        <v>115.39999999999998</v>
      </c>
      <c r="FI13" s="56">
        <v>119.89999999999998</v>
      </c>
      <c r="FJ13" s="67">
        <v>119.80000000000007</v>
      </c>
      <c r="FK13" s="67">
        <v>117.19999999999993</v>
      </c>
      <c r="FL13" s="49">
        <v>115.40000000000009</v>
      </c>
      <c r="FM13" s="56">
        <v>113.39999999999986</v>
      </c>
      <c r="FN13" s="49">
        <v>124.10000000000014</v>
      </c>
      <c r="FO13" s="55">
        <v>157.5</v>
      </c>
      <c r="FP13" s="68">
        <v>118.6</v>
      </c>
      <c r="FQ13" s="56">
        <v>121.20000000000002</v>
      </c>
      <c r="FR13" s="55">
        <v>131.80000000000001</v>
      </c>
      <c r="FS13" s="55">
        <v>121.69999999999999</v>
      </c>
      <c r="FT13" s="55">
        <v>127.69999999999999</v>
      </c>
      <c r="FU13" s="56">
        <v>121.70000000000005</v>
      </c>
      <c r="FV13" s="67">
        <v>132.79999999999995</v>
      </c>
      <c r="FW13" s="56">
        <v>124</v>
      </c>
      <c r="FX13" s="55">
        <v>126.20000000000005</v>
      </c>
      <c r="FY13" s="56">
        <v>129.59999999999991</v>
      </c>
      <c r="FZ13" s="56">
        <v>143</v>
      </c>
      <c r="GA13" s="56">
        <v>144.79999999999995</v>
      </c>
      <c r="GB13" s="68">
        <v>136.6</v>
      </c>
      <c r="GC13" s="56">
        <v>137.70000000000002</v>
      </c>
      <c r="GD13" s="56">
        <v>135.59999999999997</v>
      </c>
      <c r="GE13" s="69">
        <v>132.5</v>
      </c>
      <c r="GF13" s="56">
        <v>128.5</v>
      </c>
      <c r="GG13" s="56">
        <v>131.30000000000007</v>
      </c>
      <c r="GH13" s="56">
        <v>134.5</v>
      </c>
      <c r="GI13" s="55">
        <v>129.5</v>
      </c>
      <c r="GJ13" s="56">
        <v>134.29999999999995</v>
      </c>
      <c r="GK13" s="55">
        <v>144.90000000000009</v>
      </c>
      <c r="GL13" s="55">
        <v>138</v>
      </c>
      <c r="GM13" s="55">
        <v>171.39999999999986</v>
      </c>
      <c r="GN13" s="70">
        <v>143</v>
      </c>
      <c r="GO13" s="71">
        <v>143.80000000000001</v>
      </c>
      <c r="GP13" s="71">
        <v>146.5</v>
      </c>
      <c r="GQ13" s="71">
        <v>146.49999999999994</v>
      </c>
      <c r="GR13" s="71">
        <v>142.30000000000007</v>
      </c>
      <c r="GS13" s="71">
        <v>143.60000000000002</v>
      </c>
      <c r="GT13" s="71">
        <v>149.09999999999991</v>
      </c>
      <c r="GU13" s="72">
        <v>143.10000000000014</v>
      </c>
      <c r="GV13" s="72">
        <v>144.59999999999991</v>
      </c>
      <c r="GW13" s="72">
        <v>148.09999999999991</v>
      </c>
      <c r="GX13" s="72">
        <v>145.70000000000005</v>
      </c>
      <c r="GY13" s="72">
        <v>195.79999999999995</v>
      </c>
      <c r="GZ13" s="73">
        <v>158.5</v>
      </c>
      <c r="HA13" s="72">
        <v>167.3</v>
      </c>
      <c r="HB13" s="72">
        <v>183.5</v>
      </c>
      <c r="HC13" s="72">
        <v>171.7</v>
      </c>
      <c r="HD13" s="72">
        <v>172.89999999999998</v>
      </c>
      <c r="HE13" s="72">
        <v>176.69999999999993</v>
      </c>
      <c r="HF13" s="72">
        <v>178.70000000000005</v>
      </c>
      <c r="HG13" s="72">
        <v>173.5</v>
      </c>
      <c r="HH13" s="72">
        <v>178.20000000000005</v>
      </c>
      <c r="HI13" s="71">
        <v>183.70000000000005</v>
      </c>
      <c r="HJ13" s="71">
        <v>185.09999999999991</v>
      </c>
      <c r="HK13" s="71">
        <v>247.39999999999986</v>
      </c>
      <c r="HL13" s="74">
        <v>184.2</v>
      </c>
      <c r="HM13" s="47">
        <v>196.10000000000002</v>
      </c>
      <c r="HN13" s="75"/>
    </row>
    <row r="14" spans="1:231" s="48" customFormat="1" ht="15.75">
      <c r="A14" s="83">
        <f>A15-A16</f>
        <v>53.999999999999972</v>
      </c>
      <c r="B14" s="50" t="s">
        <v>41</v>
      </c>
      <c r="C14" s="51">
        <v>22</v>
      </c>
      <c r="D14" s="52">
        <v>20.8</v>
      </c>
      <c r="E14" s="52">
        <v>32.200000000000003</v>
      </c>
      <c r="F14" s="52">
        <v>60.3</v>
      </c>
      <c r="G14" s="52">
        <v>82.9</v>
      </c>
      <c r="H14" s="52">
        <v>40.799999999999997</v>
      </c>
      <c r="I14" s="53">
        <v>65.5</v>
      </c>
      <c r="J14" s="53">
        <v>49.5</v>
      </c>
      <c r="K14" s="53">
        <v>54.2</v>
      </c>
      <c r="L14" s="53">
        <v>48.4</v>
      </c>
      <c r="M14" s="53">
        <v>71.5</v>
      </c>
      <c r="N14" s="53">
        <v>47.8</v>
      </c>
      <c r="O14" s="52">
        <v>104.6</v>
      </c>
      <c r="P14" s="54">
        <v>29.5</v>
      </c>
      <c r="Q14" s="56">
        <v>36.299999999999997</v>
      </c>
      <c r="R14" s="56">
        <v>158</v>
      </c>
      <c r="S14" s="56">
        <v>97.6</v>
      </c>
      <c r="T14" s="55">
        <v>131.9</v>
      </c>
      <c r="U14" s="55">
        <v>151.30000000000001</v>
      </c>
      <c r="V14" s="55">
        <v>113.4</v>
      </c>
      <c r="W14" s="55">
        <v>228.2</v>
      </c>
      <c r="X14" s="55">
        <v>124.7</v>
      </c>
      <c r="Y14" s="55">
        <v>140.80000000000001</v>
      </c>
      <c r="Z14" s="52">
        <v>150.4</v>
      </c>
      <c r="AA14" s="52">
        <v>121.7</v>
      </c>
      <c r="AB14" s="54">
        <f>[1]StatementII!$D$16</f>
        <v>128.5</v>
      </c>
      <c r="AC14" s="55">
        <v>194.4</v>
      </c>
      <c r="AD14" s="55">
        <v>142.80000000000001</v>
      </c>
      <c r="AE14" s="27">
        <v>189.6</v>
      </c>
      <c r="AF14" s="55">
        <v>200.7</v>
      </c>
      <c r="AG14" s="55">
        <v>103</v>
      </c>
      <c r="AH14" s="55">
        <v>133.19999999999999</v>
      </c>
      <c r="AI14" s="99">
        <v>110.7</v>
      </c>
      <c r="AJ14" s="55">
        <v>79.199999999999818</v>
      </c>
      <c r="AK14" s="55">
        <v>76.100000000000136</v>
      </c>
      <c r="AL14" s="55">
        <v>58.2</v>
      </c>
      <c r="AM14" s="58">
        <v>92.3</v>
      </c>
      <c r="AN14" s="54">
        <v>31.7</v>
      </c>
      <c r="AO14" s="55">
        <v>63.8</v>
      </c>
      <c r="AP14" s="53">
        <v>72.599999999999994</v>
      </c>
      <c r="AQ14" s="55">
        <v>76.099999999999994</v>
      </c>
      <c r="AR14" s="55">
        <v>75.8</v>
      </c>
      <c r="AS14" s="55">
        <v>70.400000000000006</v>
      </c>
      <c r="AT14" s="100">
        <v>91.9</v>
      </c>
      <c r="AU14" s="55">
        <v>58.3</v>
      </c>
      <c r="AV14" s="55">
        <v>56.699999999999932</v>
      </c>
      <c r="AW14" s="55">
        <v>64.599999999999994</v>
      </c>
      <c r="AX14" s="55">
        <v>59</v>
      </c>
      <c r="AY14" s="101">
        <v>159</v>
      </c>
      <c r="AZ14" s="61">
        <v>27.4</v>
      </c>
      <c r="BA14" s="55">
        <v>50.800000000000004</v>
      </c>
      <c r="BB14" s="27">
        <v>60.600000000000009</v>
      </c>
      <c r="BC14" s="55">
        <v>76.599999999999994</v>
      </c>
      <c r="BD14" s="27">
        <v>72.900000000000006</v>
      </c>
      <c r="BE14" s="56">
        <v>61.899999999999977</v>
      </c>
      <c r="BF14" s="27">
        <v>92.699999999999989</v>
      </c>
      <c r="BG14" s="56">
        <v>58.8</v>
      </c>
      <c r="BH14" s="55">
        <v>75.400000000000034</v>
      </c>
      <c r="BI14" s="27">
        <v>84.5</v>
      </c>
      <c r="BJ14" s="55">
        <v>91.100000000000023</v>
      </c>
      <c r="BK14" s="55">
        <v>128.89999999999998</v>
      </c>
      <c r="BL14" s="54">
        <v>47.7</v>
      </c>
      <c r="BM14" s="55">
        <v>67.599999999999994</v>
      </c>
      <c r="BN14" s="55">
        <v>81.600000000000009</v>
      </c>
      <c r="BO14" s="55">
        <v>90.6</v>
      </c>
      <c r="BP14" s="56">
        <v>84.699999999999989</v>
      </c>
      <c r="BQ14" s="55">
        <v>70</v>
      </c>
      <c r="BR14" s="27">
        <v>89.500000000000057</v>
      </c>
      <c r="BS14" s="27">
        <v>95.399999999999977</v>
      </c>
      <c r="BT14" s="27">
        <v>67.299999999999955</v>
      </c>
      <c r="BU14" s="55">
        <v>78.700000000000045</v>
      </c>
      <c r="BV14" s="55">
        <v>86.399999999999977</v>
      </c>
      <c r="BW14" s="56">
        <v>129.5</v>
      </c>
      <c r="BX14" s="62">
        <v>51</v>
      </c>
      <c r="BY14" s="27">
        <v>90.4</v>
      </c>
      <c r="BZ14" s="27">
        <v>117.1</v>
      </c>
      <c r="CA14" s="55">
        <v>97.699999999999989</v>
      </c>
      <c r="CB14" s="55">
        <v>101.30000000000001</v>
      </c>
      <c r="CC14" s="27">
        <v>86</v>
      </c>
      <c r="CD14" s="27">
        <v>91.600000000000023</v>
      </c>
      <c r="CE14" s="27">
        <v>92.100000000000023</v>
      </c>
      <c r="CF14" s="55">
        <v>91.199999999999932</v>
      </c>
      <c r="CG14" s="27">
        <v>66.300000000000068</v>
      </c>
      <c r="CH14" s="27">
        <v>45.599999999999909</v>
      </c>
      <c r="CI14" s="56">
        <v>130.70000000000005</v>
      </c>
      <c r="CJ14" s="54">
        <v>29</v>
      </c>
      <c r="CK14" s="55">
        <v>43.2</v>
      </c>
      <c r="CL14" s="56">
        <v>58.8</v>
      </c>
      <c r="CM14" s="63">
        <v>58.199999999999989</v>
      </c>
      <c r="CN14" s="27">
        <v>58.100000000000023</v>
      </c>
      <c r="CO14" s="55">
        <v>53</v>
      </c>
      <c r="CP14" s="55">
        <v>65.300000000000011</v>
      </c>
      <c r="CQ14" s="27">
        <v>63.799999999999955</v>
      </c>
      <c r="CR14" s="27">
        <v>69.200000000000045</v>
      </c>
      <c r="CS14" s="27">
        <v>67.899999999999977</v>
      </c>
      <c r="CT14" s="27">
        <v>74.5</v>
      </c>
      <c r="CU14" s="55">
        <v>124.79999999999995</v>
      </c>
      <c r="CV14" s="64">
        <v>41.4</v>
      </c>
      <c r="CW14" s="52">
        <v>75.300000000000011</v>
      </c>
      <c r="CX14" s="52">
        <v>58.999999999999986</v>
      </c>
      <c r="CY14" s="56">
        <v>73.700000000000017</v>
      </c>
      <c r="CZ14" s="55">
        <v>64.799999999999983</v>
      </c>
      <c r="DA14" s="27">
        <v>76.100000000000023</v>
      </c>
      <c r="DB14" s="56">
        <v>86.099999999999966</v>
      </c>
      <c r="DC14" s="65">
        <v>64.600000000000023</v>
      </c>
      <c r="DD14" s="27">
        <v>73.100000000000023</v>
      </c>
      <c r="DE14" s="27">
        <v>70.399999999999977</v>
      </c>
      <c r="DF14" s="55">
        <v>63.200000000000045</v>
      </c>
      <c r="DG14" s="76">
        <v>127.69999999999993</v>
      </c>
      <c r="DH14" s="54">
        <v>44.8</v>
      </c>
      <c r="DI14" s="52">
        <v>57.7</v>
      </c>
      <c r="DJ14" s="63">
        <v>77.800000000000011</v>
      </c>
      <c r="DK14" s="66">
        <v>76</v>
      </c>
      <c r="DL14" s="63">
        <v>76.599999999999966</v>
      </c>
      <c r="DM14" s="49">
        <v>80.300000000000011</v>
      </c>
      <c r="DN14" s="27">
        <v>89.199999999999989</v>
      </c>
      <c r="DO14" s="27">
        <v>69.5</v>
      </c>
      <c r="DP14" s="56">
        <v>77.899999999999977</v>
      </c>
      <c r="DQ14" s="52">
        <v>74.800000000000068</v>
      </c>
      <c r="DR14" s="27">
        <v>72.899999999999977</v>
      </c>
      <c r="DS14" s="27">
        <v>148.70000000000005</v>
      </c>
      <c r="DT14" s="102">
        <v>65.2</v>
      </c>
      <c r="DU14" s="27">
        <v>70.899999999999991</v>
      </c>
      <c r="DV14" s="55">
        <v>98</v>
      </c>
      <c r="DW14" s="67">
        <v>97.299999999999983</v>
      </c>
      <c r="DX14" s="27">
        <v>82.800000000000011</v>
      </c>
      <c r="DY14" s="27">
        <v>92</v>
      </c>
      <c r="DZ14" s="27">
        <v>108.19999999999999</v>
      </c>
      <c r="EA14" s="49">
        <v>78.100000000000023</v>
      </c>
      <c r="EB14" s="49">
        <v>85.200000000000045</v>
      </c>
      <c r="EC14" s="103">
        <v>128.09999999999991</v>
      </c>
      <c r="ED14" s="27">
        <v>80.300000000000068</v>
      </c>
      <c r="EE14" s="77">
        <v>131.69999999999993</v>
      </c>
      <c r="EF14" s="102">
        <v>52.7</v>
      </c>
      <c r="EG14" s="52">
        <v>80.899999999999991</v>
      </c>
      <c r="EH14" s="27">
        <v>88.5</v>
      </c>
      <c r="EI14" s="27">
        <v>114.6</v>
      </c>
      <c r="EJ14" s="27">
        <v>96.400000000000034</v>
      </c>
      <c r="EK14" s="27">
        <v>102.69999999999993</v>
      </c>
      <c r="EL14" s="27">
        <v>93.100000000000023</v>
      </c>
      <c r="EM14" s="27">
        <v>124.39999999999998</v>
      </c>
      <c r="EN14" s="49">
        <v>107.60000000000002</v>
      </c>
      <c r="EO14" s="103">
        <v>120</v>
      </c>
      <c r="EP14" s="49">
        <v>82.500000000000114</v>
      </c>
      <c r="EQ14" s="49">
        <v>185.09999999999991</v>
      </c>
      <c r="ER14" s="68">
        <v>72.5</v>
      </c>
      <c r="ES14" s="56">
        <v>82.800000000000011</v>
      </c>
      <c r="ET14" s="56">
        <v>102.30000000000001</v>
      </c>
      <c r="EU14" s="49">
        <v>95.899999999999977</v>
      </c>
      <c r="EV14" s="56">
        <v>105.10000000000002</v>
      </c>
      <c r="EW14" s="56">
        <v>103.79999999999995</v>
      </c>
      <c r="EX14" s="56">
        <v>94.899999999999977</v>
      </c>
      <c r="EY14" s="56">
        <v>101.60000000000002</v>
      </c>
      <c r="EZ14" s="49">
        <v>103</v>
      </c>
      <c r="FA14" s="56">
        <v>122.10000000000002</v>
      </c>
      <c r="FB14" s="49">
        <v>119.09999999999991</v>
      </c>
      <c r="FC14" s="49">
        <v>185.20000000000005</v>
      </c>
      <c r="FD14" s="68">
        <v>69.599999999999994</v>
      </c>
      <c r="FE14" s="56">
        <v>107</v>
      </c>
      <c r="FF14" s="56">
        <v>94.4</v>
      </c>
      <c r="FG14" s="56">
        <v>104.19999999999999</v>
      </c>
      <c r="FH14" s="56">
        <v>117.30000000000001</v>
      </c>
      <c r="FI14" s="56">
        <v>107.70000000000005</v>
      </c>
      <c r="FJ14" s="67">
        <v>101.39999999999998</v>
      </c>
      <c r="FK14" s="67">
        <v>103.10000000000002</v>
      </c>
      <c r="FL14" s="49">
        <v>96.800000000000068</v>
      </c>
      <c r="FM14" s="56">
        <v>100</v>
      </c>
      <c r="FN14" s="49">
        <v>115.19999999999993</v>
      </c>
      <c r="FO14" s="55">
        <v>185.10000000000014</v>
      </c>
      <c r="FP14" s="68">
        <v>82.2</v>
      </c>
      <c r="FQ14" s="56">
        <v>97.7</v>
      </c>
      <c r="FR14" s="55">
        <v>112.70000000000002</v>
      </c>
      <c r="FS14" s="55">
        <v>120.29999999999995</v>
      </c>
      <c r="FT14" s="55">
        <v>100.70000000000005</v>
      </c>
      <c r="FU14" s="56">
        <v>111.19999999999993</v>
      </c>
      <c r="FV14" s="67">
        <v>119.20000000000005</v>
      </c>
      <c r="FW14" s="56">
        <v>138</v>
      </c>
      <c r="FX14" s="55">
        <v>151.5</v>
      </c>
      <c r="FY14" s="56">
        <v>134</v>
      </c>
      <c r="FZ14" s="55">
        <v>128.20000000000005</v>
      </c>
      <c r="GA14" s="56">
        <v>233.5</v>
      </c>
      <c r="GB14" s="68">
        <v>94.1</v>
      </c>
      <c r="GC14" s="56">
        <v>116.9</v>
      </c>
      <c r="GD14" s="56">
        <v>124.89999999999998</v>
      </c>
      <c r="GE14" s="69">
        <v>147</v>
      </c>
      <c r="GF14" s="56">
        <v>121.39999999999998</v>
      </c>
      <c r="GG14" s="56">
        <v>154.10000000000002</v>
      </c>
      <c r="GH14" s="56">
        <v>158.60000000000002</v>
      </c>
      <c r="GI14" s="55">
        <v>157.40000000000009</v>
      </c>
      <c r="GJ14" s="56">
        <v>140</v>
      </c>
      <c r="GK14" s="55">
        <v>137.79999999999995</v>
      </c>
      <c r="GL14" s="55">
        <v>169.79999999999995</v>
      </c>
      <c r="GM14" s="55">
        <v>278.09999999999991</v>
      </c>
      <c r="GN14" s="70">
        <v>100.9</v>
      </c>
      <c r="GO14" s="71">
        <v>137.19999999999999</v>
      </c>
      <c r="GP14" s="71">
        <v>176.9</v>
      </c>
      <c r="GQ14" s="71">
        <v>154</v>
      </c>
      <c r="GR14" s="71">
        <v>149.10000000000002</v>
      </c>
      <c r="GS14" s="71">
        <v>159.10000000000002</v>
      </c>
      <c r="GT14" s="71">
        <v>153.5</v>
      </c>
      <c r="GU14" s="72">
        <v>146.39999999999986</v>
      </c>
      <c r="GV14" s="72">
        <v>145.30000000000018</v>
      </c>
      <c r="GW14" s="72">
        <v>138.5</v>
      </c>
      <c r="GX14" s="72">
        <v>154</v>
      </c>
      <c r="GY14" s="72">
        <v>256</v>
      </c>
      <c r="GZ14" s="73">
        <v>109.5</v>
      </c>
      <c r="HA14" s="72">
        <v>153.19999999999999</v>
      </c>
      <c r="HB14" s="72">
        <v>165.60000000000002</v>
      </c>
      <c r="HC14" s="72">
        <v>173.49999999999994</v>
      </c>
      <c r="HD14" s="72">
        <v>174</v>
      </c>
      <c r="HE14" s="72">
        <v>211.40000000000009</v>
      </c>
      <c r="HF14" s="72">
        <v>175.59999999999991</v>
      </c>
      <c r="HG14" s="72">
        <v>161.90000000000009</v>
      </c>
      <c r="HH14" s="72">
        <v>173.20000000000005</v>
      </c>
      <c r="HI14" s="71">
        <v>185.79999999999995</v>
      </c>
      <c r="HJ14" s="71">
        <v>176.09999999999991</v>
      </c>
      <c r="HK14" s="71">
        <v>279.20000000000005</v>
      </c>
      <c r="HL14" s="74">
        <v>146.80000000000001</v>
      </c>
      <c r="HM14" s="47">
        <v>191.5</v>
      </c>
      <c r="HN14" s="75"/>
    </row>
    <row r="15" spans="1:231" s="48" customFormat="1" ht="15">
      <c r="A15" s="49">
        <v>68.799999999999955</v>
      </c>
      <c r="B15" s="50" t="s">
        <v>42</v>
      </c>
      <c r="C15" s="51">
        <v>24</v>
      </c>
      <c r="D15" s="52">
        <v>6.2</v>
      </c>
      <c r="E15" s="52">
        <v>10.8</v>
      </c>
      <c r="F15" s="52">
        <v>10</v>
      </c>
      <c r="G15" s="52">
        <v>7.5</v>
      </c>
      <c r="H15" s="52">
        <v>4.8</v>
      </c>
      <c r="I15" s="53">
        <v>9.6999999999999993</v>
      </c>
      <c r="J15" s="53">
        <v>8.5</v>
      </c>
      <c r="K15" s="53">
        <v>10.1</v>
      </c>
      <c r="L15" s="53">
        <v>6.9000000000000057</v>
      </c>
      <c r="M15" s="53">
        <v>6.2</v>
      </c>
      <c r="N15" s="53">
        <v>6.7</v>
      </c>
      <c r="O15" s="52">
        <v>13.1</v>
      </c>
      <c r="P15" s="54">
        <v>6.3</v>
      </c>
      <c r="Q15" s="56">
        <v>11.2</v>
      </c>
      <c r="R15" s="56">
        <v>6.8</v>
      </c>
      <c r="S15" s="56">
        <v>6.5</v>
      </c>
      <c r="T15" s="55">
        <v>6.2</v>
      </c>
      <c r="U15" s="55">
        <v>11.3</v>
      </c>
      <c r="V15" s="55">
        <v>7.1</v>
      </c>
      <c r="W15" s="55">
        <v>10.1</v>
      </c>
      <c r="X15" s="55">
        <v>7.4000000000000057</v>
      </c>
      <c r="Y15" s="55">
        <v>5.8999999999999915</v>
      </c>
      <c r="Z15" s="52">
        <v>7.1000000000000085</v>
      </c>
      <c r="AA15" s="52">
        <v>11.5</v>
      </c>
      <c r="AB15" s="54">
        <f>[1]StatementII!$D$17</f>
        <v>6.6</v>
      </c>
      <c r="AC15" s="55">
        <v>10.1</v>
      </c>
      <c r="AD15" s="55">
        <v>6.5</v>
      </c>
      <c r="AE15" s="27">
        <v>5</v>
      </c>
      <c r="AF15" s="55">
        <v>6</v>
      </c>
      <c r="AG15" s="55">
        <v>11.3</v>
      </c>
      <c r="AH15" s="55">
        <v>6.9</v>
      </c>
      <c r="AI15" s="99">
        <v>9.1</v>
      </c>
      <c r="AJ15" s="55">
        <v>7.3</v>
      </c>
      <c r="AK15" s="55">
        <v>31.9</v>
      </c>
      <c r="AL15" s="55">
        <v>6.3999999999999915</v>
      </c>
      <c r="AM15" s="58">
        <v>12.2</v>
      </c>
      <c r="AN15" s="54">
        <v>8.1999999999999993</v>
      </c>
      <c r="AO15" s="55">
        <v>9.1</v>
      </c>
      <c r="AP15" s="53">
        <v>8</v>
      </c>
      <c r="AQ15" s="55">
        <v>36.5</v>
      </c>
      <c r="AR15" s="55">
        <v>5.2</v>
      </c>
      <c r="AS15" s="55">
        <v>13</v>
      </c>
      <c r="AT15" s="100">
        <v>9.5</v>
      </c>
      <c r="AU15" s="55">
        <v>9</v>
      </c>
      <c r="AV15" s="55">
        <v>10.9</v>
      </c>
      <c r="AW15" s="55">
        <v>35.799999999999997</v>
      </c>
      <c r="AX15" s="55">
        <v>9.4</v>
      </c>
      <c r="AY15" s="101">
        <v>12.6</v>
      </c>
      <c r="AZ15" s="61">
        <v>6.3000000000000007</v>
      </c>
      <c r="BA15" s="55">
        <v>12.599999999999998</v>
      </c>
      <c r="BB15" s="27">
        <v>13.200000000000003</v>
      </c>
      <c r="BC15" s="55">
        <v>40.1</v>
      </c>
      <c r="BD15" s="27">
        <v>6.8999999999999915</v>
      </c>
      <c r="BE15" s="56">
        <v>16.700000000000017</v>
      </c>
      <c r="BF15" s="27">
        <v>10.59999999999998</v>
      </c>
      <c r="BG15" s="56">
        <v>15.1</v>
      </c>
      <c r="BH15" s="55">
        <v>11.699999999999989</v>
      </c>
      <c r="BI15" s="27">
        <v>41.300000000000011</v>
      </c>
      <c r="BJ15" s="55">
        <v>11.600000000000023</v>
      </c>
      <c r="BK15" s="55">
        <v>14.599999999999966</v>
      </c>
      <c r="BL15" s="54">
        <v>10.5</v>
      </c>
      <c r="BM15" s="55">
        <v>16.5</v>
      </c>
      <c r="BN15" s="55">
        <v>14.299999999999997</v>
      </c>
      <c r="BO15" s="55">
        <v>91.3</v>
      </c>
      <c r="BP15" s="56">
        <v>11.599999999999994</v>
      </c>
      <c r="BQ15" s="55">
        <v>20.5</v>
      </c>
      <c r="BR15" s="27">
        <v>13</v>
      </c>
      <c r="BS15" s="27">
        <v>15.200000000000017</v>
      </c>
      <c r="BT15" s="27">
        <v>17.499999999999972</v>
      </c>
      <c r="BU15" s="55">
        <v>41.200000000000045</v>
      </c>
      <c r="BV15" s="55">
        <v>13.699999999999932</v>
      </c>
      <c r="BW15" s="56">
        <v>17.400000000000034</v>
      </c>
      <c r="BX15" s="62">
        <v>12.600000000000001</v>
      </c>
      <c r="BY15" s="27">
        <v>17.799999999999997</v>
      </c>
      <c r="BZ15" s="27">
        <v>18</v>
      </c>
      <c r="CA15" s="55">
        <v>43.300000000000004</v>
      </c>
      <c r="CB15" s="55">
        <v>13.100000000000009</v>
      </c>
      <c r="CC15" s="27">
        <v>20.899999999999977</v>
      </c>
      <c r="CD15" s="27">
        <v>14.900000000000006</v>
      </c>
      <c r="CE15" s="27">
        <v>13.700000000000017</v>
      </c>
      <c r="CF15" s="55">
        <v>18.300000000000011</v>
      </c>
      <c r="CG15" s="27">
        <v>46.399999999999977</v>
      </c>
      <c r="CH15" s="27">
        <v>9.9000000000000057</v>
      </c>
      <c r="CI15" s="56">
        <v>19.400000000000006</v>
      </c>
      <c r="CJ15" s="54">
        <v>18.899999999999999</v>
      </c>
      <c r="CK15" s="55">
        <v>13</v>
      </c>
      <c r="CL15" s="56">
        <v>15.600000000000001</v>
      </c>
      <c r="CM15" s="63">
        <v>44.2</v>
      </c>
      <c r="CN15" s="27">
        <v>8.6000000000000085</v>
      </c>
      <c r="CO15" s="55">
        <v>19.5</v>
      </c>
      <c r="CP15" s="55">
        <v>20</v>
      </c>
      <c r="CQ15" s="27">
        <v>12.5</v>
      </c>
      <c r="CR15" s="27">
        <v>15.599999999999994</v>
      </c>
      <c r="CS15" s="27">
        <v>39.699999999999989</v>
      </c>
      <c r="CT15" s="27">
        <v>7.2000000000000171</v>
      </c>
      <c r="CU15" s="55">
        <v>18.199999999999989</v>
      </c>
      <c r="CV15" s="64">
        <v>22</v>
      </c>
      <c r="CW15" s="52">
        <v>14.100000000000001</v>
      </c>
      <c r="CX15" s="52">
        <v>16</v>
      </c>
      <c r="CY15" s="56">
        <v>41.9</v>
      </c>
      <c r="CZ15" s="55">
        <v>6.5</v>
      </c>
      <c r="DA15" s="27">
        <v>18.799999999999997</v>
      </c>
      <c r="DB15" s="56">
        <v>22.200000000000003</v>
      </c>
      <c r="DC15" s="65">
        <v>17.099999999999994</v>
      </c>
      <c r="DD15" s="27">
        <v>20.299999999999983</v>
      </c>
      <c r="DE15" s="27">
        <v>40.100000000000023</v>
      </c>
      <c r="DF15" s="55">
        <v>7.5</v>
      </c>
      <c r="DG15" s="76">
        <v>18.400000000000006</v>
      </c>
      <c r="DH15" s="54">
        <v>29.1</v>
      </c>
      <c r="DI15" s="52">
        <v>24.5</v>
      </c>
      <c r="DJ15" s="63">
        <v>19.600000000000001</v>
      </c>
      <c r="DK15" s="66">
        <v>51.599999999999994</v>
      </c>
      <c r="DL15" s="63">
        <v>12.299999999999997</v>
      </c>
      <c r="DM15" s="49">
        <v>19.200000000000017</v>
      </c>
      <c r="DN15" s="27">
        <v>34.299999999999983</v>
      </c>
      <c r="DO15" s="27">
        <v>27.200000000000017</v>
      </c>
      <c r="DP15" s="56">
        <v>18.799999999999983</v>
      </c>
      <c r="DQ15" s="52">
        <v>55.500000000000028</v>
      </c>
      <c r="DR15" s="27">
        <v>12.899999999999977</v>
      </c>
      <c r="DS15" s="27">
        <v>21.600000000000023</v>
      </c>
      <c r="DT15" s="102">
        <v>42.1</v>
      </c>
      <c r="DU15" s="27">
        <v>31.599999999999987</v>
      </c>
      <c r="DV15" s="55">
        <v>22.900000000000006</v>
      </c>
      <c r="DW15" s="67">
        <v>55.800000000000011</v>
      </c>
      <c r="DX15" s="27">
        <v>15.699999999999989</v>
      </c>
      <c r="DY15" s="27">
        <v>27.5</v>
      </c>
      <c r="DZ15" s="27">
        <v>46.800000000000011</v>
      </c>
      <c r="EA15" s="49">
        <v>28.700000000000017</v>
      </c>
      <c r="EB15" s="49">
        <v>25.799999999999955</v>
      </c>
      <c r="EC15" s="103">
        <v>62.200000000000045</v>
      </c>
      <c r="ED15" s="27">
        <v>11.399999999999977</v>
      </c>
      <c r="EE15" s="77">
        <v>27.199999999999989</v>
      </c>
      <c r="EF15" s="102">
        <v>63.400000000000006</v>
      </c>
      <c r="EG15" s="52">
        <v>23.699999999999989</v>
      </c>
      <c r="EH15" s="27">
        <v>32.599999999999994</v>
      </c>
      <c r="EI15" s="27">
        <v>74.200000000000017</v>
      </c>
      <c r="EJ15" s="27">
        <v>7.4000000000000057</v>
      </c>
      <c r="EK15" s="27">
        <v>31.299999999999983</v>
      </c>
      <c r="EL15" s="27">
        <v>59.500000000000028</v>
      </c>
      <c r="EM15" s="27">
        <v>34.599999999999966</v>
      </c>
      <c r="EN15" s="49">
        <v>24.900000000000034</v>
      </c>
      <c r="EO15" s="103">
        <v>81.199999999999989</v>
      </c>
      <c r="EP15" s="49">
        <v>12.599999999999966</v>
      </c>
      <c r="EQ15" s="49">
        <v>31.200000000000045</v>
      </c>
      <c r="ER15" s="68">
        <v>63.3</v>
      </c>
      <c r="ES15" s="56">
        <v>31.299999999999997</v>
      </c>
      <c r="ET15" s="56">
        <v>33.800000000000011</v>
      </c>
      <c r="EU15" s="49">
        <v>73.799999999999983</v>
      </c>
      <c r="EV15" s="56">
        <v>13.100000000000023</v>
      </c>
      <c r="EW15" s="56">
        <v>36.599999999999994</v>
      </c>
      <c r="EX15" s="56">
        <v>76.599999999999994</v>
      </c>
      <c r="EY15" s="56">
        <v>30.799999999999955</v>
      </c>
      <c r="EZ15" s="49">
        <v>24.800000000000068</v>
      </c>
      <c r="FA15" s="56">
        <v>83.899999999999977</v>
      </c>
      <c r="FB15" s="49">
        <v>13.100000000000023</v>
      </c>
      <c r="FC15" s="49">
        <v>31.899999999999977</v>
      </c>
      <c r="FD15" s="68">
        <v>90.1</v>
      </c>
      <c r="FE15" s="56">
        <v>29.900000000000006</v>
      </c>
      <c r="FF15" s="56">
        <v>33.199999999999989</v>
      </c>
      <c r="FG15" s="56">
        <v>84.100000000000023</v>
      </c>
      <c r="FH15" s="56">
        <v>15.199999999999989</v>
      </c>
      <c r="FI15" s="56">
        <v>32.100000000000023</v>
      </c>
      <c r="FJ15" s="67">
        <v>100</v>
      </c>
      <c r="FK15" s="67">
        <v>29.5</v>
      </c>
      <c r="FL15" s="49">
        <v>41.399999999999977</v>
      </c>
      <c r="FM15" s="56">
        <v>79.799999999999955</v>
      </c>
      <c r="FN15" s="49">
        <v>17.300000000000068</v>
      </c>
      <c r="FO15" s="55">
        <v>51.899999999999977</v>
      </c>
      <c r="FP15" s="68">
        <v>102</v>
      </c>
      <c r="FQ15" s="56">
        <v>27.699999999999989</v>
      </c>
      <c r="FR15" s="55">
        <v>39.300000000000011</v>
      </c>
      <c r="FS15" s="55">
        <v>89.200000000000045</v>
      </c>
      <c r="FT15" s="55">
        <v>21</v>
      </c>
      <c r="FU15" s="56">
        <v>64.699999999999932</v>
      </c>
      <c r="FV15" s="67">
        <v>124.10000000000002</v>
      </c>
      <c r="FW15" s="56">
        <v>35.399999999999977</v>
      </c>
      <c r="FX15" s="55">
        <v>35.100000000000023</v>
      </c>
      <c r="FY15" s="56">
        <v>111.59999999999991</v>
      </c>
      <c r="FZ15" s="55">
        <v>81.800000000000182</v>
      </c>
      <c r="GA15" s="56">
        <v>31.799999999999955</v>
      </c>
      <c r="GB15" s="68">
        <v>100.5</v>
      </c>
      <c r="GC15" s="56">
        <v>39.599999999999994</v>
      </c>
      <c r="GD15" s="56">
        <v>41.400000000000006</v>
      </c>
      <c r="GE15" s="69">
        <v>110.5</v>
      </c>
      <c r="GF15" s="56">
        <v>95.800000000000011</v>
      </c>
      <c r="GG15" s="56">
        <v>30.5</v>
      </c>
      <c r="GH15" s="56">
        <v>98.300000000000011</v>
      </c>
      <c r="GI15" s="55">
        <v>46.100000000000023</v>
      </c>
      <c r="GJ15" s="56">
        <v>35.699999999999932</v>
      </c>
      <c r="GK15" s="55">
        <v>71.800000000000068</v>
      </c>
      <c r="GL15" s="55">
        <v>94</v>
      </c>
      <c r="GM15" s="55">
        <v>26.299999999999955</v>
      </c>
      <c r="GN15" s="70">
        <v>92.899999999999991</v>
      </c>
      <c r="GO15" s="71">
        <v>49.2</v>
      </c>
      <c r="GP15" s="71">
        <v>35</v>
      </c>
      <c r="GQ15" s="71">
        <v>66.700000000000017</v>
      </c>
      <c r="GR15" s="71">
        <v>89.199999999999989</v>
      </c>
      <c r="GS15" s="71">
        <v>19.199999999999989</v>
      </c>
      <c r="GT15" s="71">
        <v>138.5</v>
      </c>
      <c r="GU15" s="72">
        <v>48.200000000000102</v>
      </c>
      <c r="GV15" s="72">
        <v>29.199999999999932</v>
      </c>
      <c r="GW15" s="72">
        <v>52.399999999999977</v>
      </c>
      <c r="GX15" s="72">
        <v>99.299999999999955</v>
      </c>
      <c r="GY15" s="72">
        <v>27</v>
      </c>
      <c r="GZ15" s="73">
        <v>205.4</v>
      </c>
      <c r="HA15" s="72">
        <v>57.900000000000006</v>
      </c>
      <c r="HB15" s="72">
        <v>43.899999999999977</v>
      </c>
      <c r="HC15" s="72">
        <v>88</v>
      </c>
      <c r="HD15" s="72">
        <v>107.50000000000006</v>
      </c>
      <c r="HE15" s="72">
        <v>30.5</v>
      </c>
      <c r="HF15" s="72">
        <v>244.89999999999998</v>
      </c>
      <c r="HG15" s="72">
        <v>68.5</v>
      </c>
      <c r="HH15" s="72">
        <v>58.099999999999909</v>
      </c>
      <c r="HI15" s="71">
        <v>122.00000000000011</v>
      </c>
      <c r="HJ15" s="71">
        <v>122.10000000000014</v>
      </c>
      <c r="HK15" s="71">
        <v>33.399999999999864</v>
      </c>
      <c r="HL15" s="74">
        <v>283.8</v>
      </c>
      <c r="HM15" s="47">
        <v>75.899999999999977</v>
      </c>
      <c r="HN15" s="75"/>
    </row>
    <row r="16" spans="1:231" s="48" customFormat="1" ht="15">
      <c r="A16" s="49">
        <v>14.799999999999983</v>
      </c>
      <c r="B16" s="50" t="s">
        <v>43</v>
      </c>
      <c r="C16" s="51">
        <v>25</v>
      </c>
      <c r="D16" s="52">
        <v>13.6</v>
      </c>
      <c r="E16" s="52">
        <v>19.600000000000001</v>
      </c>
      <c r="F16" s="52">
        <v>20.6</v>
      </c>
      <c r="G16" s="52">
        <v>31.1</v>
      </c>
      <c r="H16" s="52">
        <v>30.1</v>
      </c>
      <c r="I16" s="53">
        <v>45</v>
      </c>
      <c r="J16" s="53">
        <v>37.700000000000003</v>
      </c>
      <c r="K16" s="53">
        <v>42.000000000000057</v>
      </c>
      <c r="L16" s="53">
        <v>41.699999999999932</v>
      </c>
      <c r="M16" s="53">
        <v>35.500000000000057</v>
      </c>
      <c r="N16" s="53">
        <v>37.999999999999943</v>
      </c>
      <c r="O16" s="52">
        <v>64.099999999999994</v>
      </c>
      <c r="P16" s="54">
        <v>28.5</v>
      </c>
      <c r="Q16" s="56">
        <v>27.7</v>
      </c>
      <c r="R16" s="56">
        <v>28.7</v>
      </c>
      <c r="S16" s="56">
        <v>24.1</v>
      </c>
      <c r="T16" s="55">
        <v>28.3</v>
      </c>
      <c r="U16" s="55">
        <v>27</v>
      </c>
      <c r="V16" s="55">
        <v>33.699999999999932</v>
      </c>
      <c r="W16" s="55">
        <v>19.500000000000114</v>
      </c>
      <c r="X16" s="55">
        <v>16.3</v>
      </c>
      <c r="Y16" s="55">
        <v>5.4000000000000341</v>
      </c>
      <c r="Z16" s="52">
        <v>21.3</v>
      </c>
      <c r="AA16" s="52">
        <v>6.8000000000000114</v>
      </c>
      <c r="AB16" s="54">
        <f>[1]StatementII!$D$18</f>
        <v>15.1</v>
      </c>
      <c r="AC16" s="55">
        <v>52.3</v>
      </c>
      <c r="AD16" s="55">
        <v>21.9</v>
      </c>
      <c r="AE16" s="27">
        <v>23</v>
      </c>
      <c r="AF16" s="55">
        <v>16</v>
      </c>
      <c r="AG16" s="55">
        <v>21.2</v>
      </c>
      <c r="AH16" s="55">
        <v>21.1</v>
      </c>
      <c r="AI16" s="99">
        <v>14.1</v>
      </c>
      <c r="AJ16" s="55">
        <v>34.799999999999997</v>
      </c>
      <c r="AK16" s="55">
        <v>32.200000000000003</v>
      </c>
      <c r="AL16" s="55">
        <v>28.7</v>
      </c>
      <c r="AM16" s="58">
        <v>82.1</v>
      </c>
      <c r="AN16" s="54">
        <v>12.1</v>
      </c>
      <c r="AO16" s="55">
        <v>20</v>
      </c>
      <c r="AP16" s="53">
        <v>37.5</v>
      </c>
      <c r="AQ16" s="55">
        <v>27.2</v>
      </c>
      <c r="AR16" s="55">
        <v>29.2</v>
      </c>
      <c r="AS16" s="55">
        <v>37.200000000000003</v>
      </c>
      <c r="AT16" s="100">
        <v>42.5</v>
      </c>
      <c r="AU16" s="55">
        <v>36.4</v>
      </c>
      <c r="AV16" s="55">
        <v>41</v>
      </c>
      <c r="AW16" s="55">
        <v>54.2</v>
      </c>
      <c r="AX16" s="56">
        <v>40</v>
      </c>
      <c r="AY16" s="101">
        <v>70</v>
      </c>
      <c r="AZ16" s="61">
        <v>10.8</v>
      </c>
      <c r="BA16" s="55">
        <v>14.5</v>
      </c>
      <c r="BB16" s="27">
        <v>16.099999999999998</v>
      </c>
      <c r="BC16" s="55">
        <v>14.399999999999999</v>
      </c>
      <c r="BD16" s="27">
        <v>19.100000000000009</v>
      </c>
      <c r="BE16" s="56">
        <v>17.199999999999989</v>
      </c>
      <c r="BF16" s="27">
        <v>18.800000000000011</v>
      </c>
      <c r="BG16" s="56">
        <v>16.100000000000001</v>
      </c>
      <c r="BH16" s="55">
        <v>12.400000000000006</v>
      </c>
      <c r="BI16" s="27">
        <v>19.799999999999983</v>
      </c>
      <c r="BJ16" s="55">
        <v>11.800000000000011</v>
      </c>
      <c r="BK16" s="55">
        <v>25.300000000000011</v>
      </c>
      <c r="BL16" s="54">
        <v>10.1</v>
      </c>
      <c r="BM16" s="55">
        <v>13.700000000000001</v>
      </c>
      <c r="BN16" s="55">
        <v>18.999999999999996</v>
      </c>
      <c r="BO16" s="55">
        <v>16.100000000000001</v>
      </c>
      <c r="BP16" s="56">
        <v>22.4</v>
      </c>
      <c r="BQ16" s="55">
        <v>15.700000000000003</v>
      </c>
      <c r="BR16" s="27">
        <v>17.900000000000006</v>
      </c>
      <c r="BS16" s="27">
        <v>18.099999999999994</v>
      </c>
      <c r="BT16" s="27">
        <v>10.5</v>
      </c>
      <c r="BU16" s="55">
        <v>11.800000000000011</v>
      </c>
      <c r="BV16" s="55">
        <v>14.899999999999977</v>
      </c>
      <c r="BW16" s="56">
        <v>26.5</v>
      </c>
      <c r="BX16" s="62">
        <v>32.5</v>
      </c>
      <c r="BY16" s="27">
        <v>13.299999999999997</v>
      </c>
      <c r="BZ16" s="27">
        <v>15.900000000000006</v>
      </c>
      <c r="CA16" s="55">
        <v>20.799999999999997</v>
      </c>
      <c r="CB16" s="55">
        <v>15.700000000000003</v>
      </c>
      <c r="CC16" s="27">
        <v>20.599999999999994</v>
      </c>
      <c r="CD16" s="27">
        <v>21.399999999999991</v>
      </c>
      <c r="CE16" s="27">
        <v>19.200000000000017</v>
      </c>
      <c r="CF16" s="55">
        <v>19.699999999999989</v>
      </c>
      <c r="CG16" s="27">
        <v>18.300000000000011</v>
      </c>
      <c r="CH16" s="27">
        <v>15.599999999999994</v>
      </c>
      <c r="CI16" s="56">
        <v>40.099999999999994</v>
      </c>
      <c r="CJ16" s="54">
        <v>12.8</v>
      </c>
      <c r="CK16" s="55">
        <v>25.900000000000002</v>
      </c>
      <c r="CL16" s="56">
        <v>13.199999999999996</v>
      </c>
      <c r="CM16" s="63">
        <v>19.000000000000007</v>
      </c>
      <c r="CN16" s="27">
        <v>23.5</v>
      </c>
      <c r="CO16" s="55">
        <v>14</v>
      </c>
      <c r="CP16" s="55">
        <v>23.299999999999983</v>
      </c>
      <c r="CQ16" s="27">
        <v>13.300000000000011</v>
      </c>
      <c r="CR16" s="27">
        <v>22.199999999999989</v>
      </c>
      <c r="CS16" s="27">
        <v>36.100000000000023</v>
      </c>
      <c r="CT16" s="27">
        <v>15.699999999999989</v>
      </c>
      <c r="CU16" s="55">
        <v>23.599999999999994</v>
      </c>
      <c r="CV16" s="64">
        <v>12.9</v>
      </c>
      <c r="CW16" s="52">
        <v>17.5</v>
      </c>
      <c r="CX16" s="52">
        <v>24.200000000000003</v>
      </c>
      <c r="CY16" s="56">
        <v>18.199999999999996</v>
      </c>
      <c r="CZ16" s="55">
        <v>21.5</v>
      </c>
      <c r="DA16" s="27">
        <v>20.700000000000003</v>
      </c>
      <c r="DB16" s="56">
        <v>25.199999999999989</v>
      </c>
      <c r="DC16" s="65">
        <v>15</v>
      </c>
      <c r="DD16" s="27">
        <v>29.800000000000011</v>
      </c>
      <c r="DE16" s="27">
        <v>34</v>
      </c>
      <c r="DF16" s="55">
        <v>18.800000000000011</v>
      </c>
      <c r="DG16" s="76">
        <v>36.699999999999989</v>
      </c>
      <c r="DH16" s="54">
        <v>11.7</v>
      </c>
      <c r="DI16" s="52">
        <v>18.8</v>
      </c>
      <c r="DJ16" s="63">
        <v>28.5</v>
      </c>
      <c r="DK16" s="66">
        <v>22.299999999999997</v>
      </c>
      <c r="DL16" s="63">
        <v>14.5</v>
      </c>
      <c r="DM16" s="49">
        <v>14.5</v>
      </c>
      <c r="DN16" s="27">
        <v>30.000000000000014</v>
      </c>
      <c r="DO16" s="27">
        <v>16.5</v>
      </c>
      <c r="DP16" s="56">
        <v>17.099999999999994</v>
      </c>
      <c r="DQ16" s="52">
        <v>24.2</v>
      </c>
      <c r="DR16" s="27">
        <v>19.599999999999994</v>
      </c>
      <c r="DS16" s="27">
        <v>28</v>
      </c>
      <c r="DT16" s="102">
        <v>22.3</v>
      </c>
      <c r="DU16" s="27">
        <v>19.8</v>
      </c>
      <c r="DV16" s="55">
        <v>30.9</v>
      </c>
      <c r="DW16" s="67">
        <v>26</v>
      </c>
      <c r="DX16" s="27">
        <v>28.899999999999991</v>
      </c>
      <c r="DY16" s="27">
        <v>25.999999999999986</v>
      </c>
      <c r="DZ16" s="27">
        <v>34.600000000000023</v>
      </c>
      <c r="EA16" s="49">
        <v>27.200000000000017</v>
      </c>
      <c r="EB16" s="49">
        <v>33.5</v>
      </c>
      <c r="EC16" s="103">
        <v>29.499999999999972</v>
      </c>
      <c r="ED16" s="27">
        <v>30.699999999999989</v>
      </c>
      <c r="EE16" s="77">
        <v>49.900000000000034</v>
      </c>
      <c r="EF16" s="102">
        <v>29.6</v>
      </c>
      <c r="EG16" s="52">
        <v>35.199999999999996</v>
      </c>
      <c r="EH16" s="27">
        <v>55.5</v>
      </c>
      <c r="EI16" s="27">
        <v>34.399999999999991</v>
      </c>
      <c r="EJ16" s="27">
        <v>44.600000000000023</v>
      </c>
      <c r="EK16" s="27">
        <v>57.499999999999972</v>
      </c>
      <c r="EL16" s="27">
        <v>29.299999999999955</v>
      </c>
      <c r="EM16" s="27">
        <v>43.200000000000045</v>
      </c>
      <c r="EN16" s="49">
        <v>45.099999999999966</v>
      </c>
      <c r="EO16" s="103">
        <v>37.5</v>
      </c>
      <c r="EP16" s="49">
        <v>30.700000000000045</v>
      </c>
      <c r="EQ16" s="49">
        <v>98.800000000000068</v>
      </c>
      <c r="ER16" s="68">
        <v>23</v>
      </c>
      <c r="ES16" s="56">
        <v>33</v>
      </c>
      <c r="ET16" s="56">
        <v>39.500000000000014</v>
      </c>
      <c r="EU16" s="49">
        <v>45.299999999999969</v>
      </c>
      <c r="EV16" s="56">
        <v>29.200000000000017</v>
      </c>
      <c r="EW16" s="56">
        <v>39.999999999999972</v>
      </c>
      <c r="EX16" s="56">
        <v>51.500000000000028</v>
      </c>
      <c r="EY16" s="56">
        <v>35.599999999999966</v>
      </c>
      <c r="EZ16" s="49">
        <v>24.100000000000023</v>
      </c>
      <c r="FA16" s="56">
        <v>31.800000000000011</v>
      </c>
      <c r="FB16" s="49">
        <v>24.699999999999989</v>
      </c>
      <c r="FC16" s="49">
        <v>66.899999999999977</v>
      </c>
      <c r="FD16" s="68">
        <v>37.4</v>
      </c>
      <c r="FE16" s="56">
        <v>46.000000000000007</v>
      </c>
      <c r="FF16" s="56">
        <v>40.400000000000006</v>
      </c>
      <c r="FG16" s="56">
        <v>64.199999999999989</v>
      </c>
      <c r="FH16" s="56">
        <v>57.099999999999994</v>
      </c>
      <c r="FI16" s="56">
        <v>29.100000000000023</v>
      </c>
      <c r="FJ16" s="67">
        <v>71.199999999999989</v>
      </c>
      <c r="FK16" s="67">
        <v>32.999999999999943</v>
      </c>
      <c r="FL16" s="49">
        <v>44.800000000000068</v>
      </c>
      <c r="FM16" s="56">
        <v>52.599999999999966</v>
      </c>
      <c r="FN16" s="49">
        <v>46.400000000000034</v>
      </c>
      <c r="FO16" s="55">
        <v>54.899999999999977</v>
      </c>
      <c r="FP16" s="68">
        <v>68.900000000000006</v>
      </c>
      <c r="FQ16" s="56">
        <v>54.899999999999991</v>
      </c>
      <c r="FR16" s="55">
        <v>57.899999999999991</v>
      </c>
      <c r="FS16" s="55">
        <v>36.200000000000017</v>
      </c>
      <c r="FT16" s="55">
        <v>53.299999999999983</v>
      </c>
      <c r="FU16" s="56">
        <v>24.900000000000034</v>
      </c>
      <c r="FV16" s="67">
        <v>69.399999999999977</v>
      </c>
      <c r="FW16" s="56">
        <v>54.599999999999966</v>
      </c>
      <c r="FX16" s="55">
        <v>54.600000000000023</v>
      </c>
      <c r="FY16" s="56">
        <v>114.19999999999999</v>
      </c>
      <c r="FZ16" s="55">
        <v>89.400000000000091</v>
      </c>
      <c r="GA16" s="56">
        <v>345.80000000000007</v>
      </c>
      <c r="GB16" s="68">
        <v>71.599999999999994</v>
      </c>
      <c r="GC16" s="56">
        <v>28.700000000000003</v>
      </c>
      <c r="GD16" s="56">
        <v>82.59999999999998</v>
      </c>
      <c r="GE16" s="69">
        <v>82.900000000000091</v>
      </c>
      <c r="GF16" s="56">
        <v>49.699999999999932</v>
      </c>
      <c r="GG16" s="56">
        <v>80.199999999999989</v>
      </c>
      <c r="GH16" s="56">
        <v>80.60000000000008</v>
      </c>
      <c r="GI16" s="55">
        <v>102.39999999999998</v>
      </c>
      <c r="GJ16" s="56">
        <v>70.799999999999955</v>
      </c>
      <c r="GK16" s="55">
        <v>121.00000000000011</v>
      </c>
      <c r="GL16" s="55">
        <v>75.899999999999977</v>
      </c>
      <c r="GM16" s="55">
        <v>176.79999999999984</v>
      </c>
      <c r="GN16" s="70">
        <v>62.400000000000006</v>
      </c>
      <c r="GO16" s="71">
        <v>45.09999999999998</v>
      </c>
      <c r="GP16" s="71">
        <v>105.10000000000001</v>
      </c>
      <c r="GQ16" s="71">
        <v>85.299999999999983</v>
      </c>
      <c r="GR16" s="71">
        <v>85.700000000000045</v>
      </c>
      <c r="GS16" s="71">
        <v>47.800000000000011</v>
      </c>
      <c r="GT16" s="71">
        <v>77.499999999999943</v>
      </c>
      <c r="GU16" s="72">
        <v>55.200000000000045</v>
      </c>
      <c r="GV16" s="71">
        <v>81.59800000000007</v>
      </c>
      <c r="GW16" s="72">
        <v>179.49999999999989</v>
      </c>
      <c r="GX16" s="72">
        <v>177.30000000000007</v>
      </c>
      <c r="GY16" s="72">
        <v>207.70000000000005</v>
      </c>
      <c r="GZ16" s="73">
        <v>58.7</v>
      </c>
      <c r="HA16" s="72">
        <v>90.899999999999991</v>
      </c>
      <c r="HB16" s="72">
        <v>111.6</v>
      </c>
      <c r="HC16" s="72">
        <v>96.099999999999966</v>
      </c>
      <c r="HD16" s="72">
        <v>79.200000000000102</v>
      </c>
      <c r="HE16" s="72">
        <v>75.699999999999989</v>
      </c>
      <c r="HF16" s="72">
        <v>96.699999999999932</v>
      </c>
      <c r="HG16" s="72">
        <v>93.5</v>
      </c>
      <c r="HH16" s="72">
        <v>100.10000000000014</v>
      </c>
      <c r="HI16" s="71">
        <v>131.29999999999984</v>
      </c>
      <c r="HJ16" s="71">
        <v>97.700000000000159</v>
      </c>
      <c r="HK16" s="71">
        <v>114.79999999999995</v>
      </c>
      <c r="HL16" s="74">
        <v>86.5</v>
      </c>
      <c r="HM16" s="47">
        <v>105.40000000000003</v>
      </c>
      <c r="HN16" s="75"/>
    </row>
    <row r="17" spans="1:222" s="48" customFormat="1" ht="15.75">
      <c r="A17" s="36">
        <f>A1-A5-A14</f>
        <v>-46.199999999998766</v>
      </c>
      <c r="B17" s="50" t="s">
        <v>44</v>
      </c>
      <c r="C17" s="51">
        <v>26</v>
      </c>
      <c r="D17" s="52">
        <v>7.5</v>
      </c>
      <c r="E17" s="52">
        <v>2.1</v>
      </c>
      <c r="F17" s="52">
        <v>3.6</v>
      </c>
      <c r="G17" s="52">
        <v>4.0999999999999996</v>
      </c>
      <c r="H17" s="52">
        <v>16.3</v>
      </c>
      <c r="I17" s="53">
        <v>33.299999999999997</v>
      </c>
      <c r="J17" s="53">
        <v>31.4</v>
      </c>
      <c r="K17" s="53">
        <v>19.399999999999999</v>
      </c>
      <c r="L17" s="53">
        <v>50.3</v>
      </c>
      <c r="M17" s="53">
        <v>18.600000000000001</v>
      </c>
      <c r="N17" s="53">
        <v>17.2</v>
      </c>
      <c r="O17" s="52">
        <v>18.899999999999999</v>
      </c>
      <c r="P17" s="54">
        <v>3</v>
      </c>
      <c r="Q17" s="56">
        <v>9.4</v>
      </c>
      <c r="R17" s="56">
        <v>17.899999999999999</v>
      </c>
      <c r="S17" s="56">
        <v>14.1</v>
      </c>
      <c r="T17" s="55">
        <v>10.1</v>
      </c>
      <c r="U17" s="55">
        <v>21.6</v>
      </c>
      <c r="V17" s="55">
        <v>9.7000000000000171</v>
      </c>
      <c r="W17" s="55">
        <v>16</v>
      </c>
      <c r="X17" s="55">
        <v>10.7</v>
      </c>
      <c r="Y17" s="55">
        <v>13.9</v>
      </c>
      <c r="Z17" s="52">
        <v>41.2</v>
      </c>
      <c r="AA17" s="52">
        <v>29.7</v>
      </c>
      <c r="AB17" s="54">
        <f>[1]StatementII!$D$19</f>
        <v>36.1</v>
      </c>
      <c r="AC17" s="55">
        <v>17.5</v>
      </c>
      <c r="AD17" s="55">
        <v>37.799999999999997</v>
      </c>
      <c r="AE17" s="27">
        <v>86.6</v>
      </c>
      <c r="AF17" s="55">
        <v>81.099999999999994</v>
      </c>
      <c r="AG17" s="55">
        <v>42.1</v>
      </c>
      <c r="AH17" s="55">
        <v>74.900000000000006</v>
      </c>
      <c r="AI17" s="99">
        <v>38.800000000000068</v>
      </c>
      <c r="AJ17" s="55">
        <v>115.7</v>
      </c>
      <c r="AK17" s="55">
        <v>120.2</v>
      </c>
      <c r="AL17" s="55">
        <v>82</v>
      </c>
      <c r="AM17" s="58">
        <v>126.1</v>
      </c>
      <c r="AN17" s="54">
        <v>22</v>
      </c>
      <c r="AO17" s="55">
        <v>51.9</v>
      </c>
      <c r="AP17" s="53">
        <v>86</v>
      </c>
      <c r="AQ17" s="55">
        <v>80.900000000000006</v>
      </c>
      <c r="AR17" s="55">
        <v>70.7</v>
      </c>
      <c r="AS17" s="55">
        <v>63.3</v>
      </c>
      <c r="AT17" s="100">
        <v>78.8</v>
      </c>
      <c r="AU17" s="55">
        <v>90.6</v>
      </c>
      <c r="AV17" s="55">
        <v>70.500000000000114</v>
      </c>
      <c r="AW17" s="55">
        <v>70.399999999999864</v>
      </c>
      <c r="AX17" s="55">
        <v>81.400000000000006</v>
      </c>
      <c r="AY17" s="101">
        <v>94.700000000000159</v>
      </c>
      <c r="AZ17" s="61">
        <v>30.7</v>
      </c>
      <c r="BA17" s="55">
        <v>83.499999999999986</v>
      </c>
      <c r="BB17" s="27">
        <v>163.20000000000005</v>
      </c>
      <c r="BC17" s="55">
        <v>121.49999999999994</v>
      </c>
      <c r="BD17" s="27">
        <v>135.5</v>
      </c>
      <c r="BE17" s="56">
        <v>87.200000000000045</v>
      </c>
      <c r="BF17" s="27">
        <v>72.100000000000023</v>
      </c>
      <c r="BG17" s="56">
        <v>80.3</v>
      </c>
      <c r="BH17" s="55">
        <v>83.700000000000045</v>
      </c>
      <c r="BI17" s="27">
        <v>42.899999999999977</v>
      </c>
      <c r="BJ17" s="55">
        <v>108</v>
      </c>
      <c r="BK17" s="55">
        <v>90.999999999999886</v>
      </c>
      <c r="BL17" s="54">
        <v>109.89999999999999</v>
      </c>
      <c r="BM17" s="55">
        <v>44.300000000000026</v>
      </c>
      <c r="BN17" s="55">
        <v>71.299999999999955</v>
      </c>
      <c r="BO17" s="55">
        <v>71.100000000000051</v>
      </c>
      <c r="BP17" s="56">
        <v>68.699999999999989</v>
      </c>
      <c r="BQ17" s="55">
        <v>60.5</v>
      </c>
      <c r="BR17" s="27">
        <v>51.800000000000011</v>
      </c>
      <c r="BS17" s="27">
        <v>106.70000000000005</v>
      </c>
      <c r="BT17" s="27">
        <v>73.5</v>
      </c>
      <c r="BU17" s="55">
        <v>113.89999999999986</v>
      </c>
      <c r="BV17" s="55">
        <v>58.900000000000091</v>
      </c>
      <c r="BW17" s="56">
        <v>389.49999999999989</v>
      </c>
      <c r="BX17" s="62">
        <v>88.9</v>
      </c>
      <c r="BY17" s="27">
        <v>59.199999999999989</v>
      </c>
      <c r="BZ17" s="27">
        <v>98.300000000000011</v>
      </c>
      <c r="CA17" s="55">
        <v>51.100000000000051</v>
      </c>
      <c r="CB17" s="55">
        <v>117.19999999999993</v>
      </c>
      <c r="CC17" s="27">
        <v>89.700000000000045</v>
      </c>
      <c r="CD17" s="27">
        <v>162.30000000000001</v>
      </c>
      <c r="CE17" s="27">
        <v>165.49999999999989</v>
      </c>
      <c r="CF17" s="55">
        <v>154.50000000000011</v>
      </c>
      <c r="CG17" s="27">
        <v>136.89999999999986</v>
      </c>
      <c r="CH17" s="27">
        <v>71.5</v>
      </c>
      <c r="CI17" s="56">
        <v>90.799999999999955</v>
      </c>
      <c r="CJ17" s="54">
        <v>66.399999999999991</v>
      </c>
      <c r="CK17" s="55">
        <v>66.600000000000009</v>
      </c>
      <c r="CL17" s="56">
        <v>65.599999999999994</v>
      </c>
      <c r="CM17" s="63">
        <v>71.499999999999972</v>
      </c>
      <c r="CN17" s="27">
        <v>69.700000000000045</v>
      </c>
      <c r="CO17" s="55">
        <v>29.800000000000011</v>
      </c>
      <c r="CP17" s="55">
        <v>123</v>
      </c>
      <c r="CQ17" s="27">
        <v>83.200000000000045</v>
      </c>
      <c r="CR17" s="27">
        <v>95.199999999999932</v>
      </c>
      <c r="CS17" s="27">
        <v>118.79999999999995</v>
      </c>
      <c r="CT17" s="27">
        <v>119.70000000000005</v>
      </c>
      <c r="CU17" s="55">
        <v>173.79999999999995</v>
      </c>
      <c r="CV17" s="64">
        <v>82.6</v>
      </c>
      <c r="CW17" s="52">
        <v>71.400000000000006</v>
      </c>
      <c r="CX17" s="52">
        <v>73.799999999999983</v>
      </c>
      <c r="CY17" s="56">
        <v>79.200000000000017</v>
      </c>
      <c r="CZ17" s="55">
        <v>73.800000000000011</v>
      </c>
      <c r="DA17" s="27">
        <v>98.199999999999989</v>
      </c>
      <c r="DB17" s="56">
        <v>61.300000000000068</v>
      </c>
      <c r="DC17" s="65">
        <v>90.299999999999955</v>
      </c>
      <c r="DD17" s="27">
        <v>89.299999999999955</v>
      </c>
      <c r="DE17" s="27">
        <v>86.200000000000045</v>
      </c>
      <c r="DF17" s="55">
        <v>47</v>
      </c>
      <c r="DG17" s="76">
        <v>214.69999999999993</v>
      </c>
      <c r="DH17" s="54">
        <v>76.100000000000009</v>
      </c>
      <c r="DI17" s="52">
        <v>74.3</v>
      </c>
      <c r="DJ17" s="63">
        <v>87.699999999999989</v>
      </c>
      <c r="DK17" s="66">
        <v>106.99999999999997</v>
      </c>
      <c r="DL17" s="63">
        <v>81.60000000000008</v>
      </c>
      <c r="DM17" s="49">
        <v>120.89999999999998</v>
      </c>
      <c r="DN17" s="27">
        <v>118.39999999999998</v>
      </c>
      <c r="DO17" s="27">
        <v>116.39999999999998</v>
      </c>
      <c r="DP17" s="56">
        <v>134.39999999999998</v>
      </c>
      <c r="DQ17" s="52">
        <v>108.60000000000014</v>
      </c>
      <c r="DR17" s="27">
        <v>97.299999999999955</v>
      </c>
      <c r="DS17" s="27">
        <v>148.70000000000005</v>
      </c>
      <c r="DT17" s="102">
        <v>58.7</v>
      </c>
      <c r="DU17" s="27">
        <v>59.5</v>
      </c>
      <c r="DV17" s="55">
        <v>93.8</v>
      </c>
      <c r="DW17" s="67">
        <v>51.800000000000011</v>
      </c>
      <c r="DX17" s="27">
        <v>81.899999999999977</v>
      </c>
      <c r="DY17" s="27">
        <v>58</v>
      </c>
      <c r="DZ17" s="27">
        <v>58.699999999999989</v>
      </c>
      <c r="EA17" s="49">
        <v>109.20000000000016</v>
      </c>
      <c r="EB17" s="49">
        <v>93.299999999999841</v>
      </c>
      <c r="EC17" s="103">
        <v>91.400000000000091</v>
      </c>
      <c r="ED17" s="27">
        <v>41.799999999999955</v>
      </c>
      <c r="EE17" s="77">
        <v>137</v>
      </c>
      <c r="EF17" s="102">
        <v>63.300000000000004</v>
      </c>
      <c r="EG17" s="52">
        <v>60.000000000000007</v>
      </c>
      <c r="EH17" s="27">
        <v>65.899999999999977</v>
      </c>
      <c r="EI17" s="27">
        <v>51.099999999999994</v>
      </c>
      <c r="EJ17" s="27">
        <v>65.900000000000006</v>
      </c>
      <c r="EK17" s="27">
        <v>68.499999999999943</v>
      </c>
      <c r="EL17" s="27">
        <v>86.999999999999943</v>
      </c>
      <c r="EM17" s="27">
        <v>87.5</v>
      </c>
      <c r="EN17" s="49">
        <v>89.400000000000091</v>
      </c>
      <c r="EO17" s="103">
        <v>82.700000000000045</v>
      </c>
      <c r="EP17" s="49">
        <v>74.999999999999886</v>
      </c>
      <c r="EQ17" s="49">
        <v>172.29999999999973</v>
      </c>
      <c r="ER17" s="68">
        <v>74.499999999999986</v>
      </c>
      <c r="ES17" s="56">
        <v>69.000000000000014</v>
      </c>
      <c r="ET17" s="56">
        <v>85.699999999999989</v>
      </c>
      <c r="EU17" s="49">
        <v>69.800000000000011</v>
      </c>
      <c r="EV17" s="56">
        <v>62</v>
      </c>
      <c r="EW17" s="56">
        <v>74.799999999999955</v>
      </c>
      <c r="EX17" s="56">
        <v>83.599999999999966</v>
      </c>
      <c r="EY17" s="56">
        <v>88.600000000000023</v>
      </c>
      <c r="EZ17" s="49">
        <v>93.400000000000091</v>
      </c>
      <c r="FA17" s="56">
        <v>84.599999999999909</v>
      </c>
      <c r="FB17" s="49">
        <v>95.900000000000091</v>
      </c>
      <c r="FC17" s="49">
        <v>400.99999999999977</v>
      </c>
      <c r="FD17" s="68">
        <v>5.3000000000000016</v>
      </c>
      <c r="FE17" s="56">
        <v>28.000000000000004</v>
      </c>
      <c r="FF17" s="56">
        <v>17.699999999999996</v>
      </c>
      <c r="FG17" s="56">
        <v>25.700000000000003</v>
      </c>
      <c r="FH17" s="56">
        <v>43.299999999999983</v>
      </c>
      <c r="FI17" s="56">
        <v>41.599999999999994</v>
      </c>
      <c r="FJ17" s="67">
        <v>57.599999999999994</v>
      </c>
      <c r="FK17" s="67">
        <v>72.100000000000051</v>
      </c>
      <c r="FL17" s="49">
        <v>59</v>
      </c>
      <c r="FM17" s="56">
        <v>60.199999999999932</v>
      </c>
      <c r="FN17" s="49">
        <v>78.800000000000011</v>
      </c>
      <c r="FO17" s="55">
        <v>199.7</v>
      </c>
      <c r="FP17" s="68">
        <v>12.100000000000001</v>
      </c>
      <c r="FQ17" s="56">
        <v>35.800000000000004</v>
      </c>
      <c r="FR17" s="55">
        <v>28.600000000000009</v>
      </c>
      <c r="FS17" s="55">
        <v>29</v>
      </c>
      <c r="FT17" s="55">
        <v>25.200000000000003</v>
      </c>
      <c r="FU17" s="56">
        <v>48.899999999999977</v>
      </c>
      <c r="FV17" s="67">
        <v>66.099999999999994</v>
      </c>
      <c r="FW17" s="56">
        <v>71.200000000000045</v>
      </c>
      <c r="FX17" s="55">
        <v>90.499999999999943</v>
      </c>
      <c r="FY17" s="56">
        <v>78.5</v>
      </c>
      <c r="FZ17" s="55">
        <v>52.699999999999932</v>
      </c>
      <c r="GA17" s="56">
        <v>229.70000000000016</v>
      </c>
      <c r="GB17" s="68">
        <v>18.500000000000004</v>
      </c>
      <c r="GC17" s="56">
        <v>47.400000000000006</v>
      </c>
      <c r="GD17" s="56">
        <v>11.300000000000026</v>
      </c>
      <c r="GE17" s="69">
        <v>58.999999999999986</v>
      </c>
      <c r="GF17" s="56">
        <v>41.100000000000023</v>
      </c>
      <c r="GG17" s="56">
        <v>38.37999999999991</v>
      </c>
      <c r="GH17" s="56">
        <v>64.62</v>
      </c>
      <c r="GI17" s="55">
        <v>56</v>
      </c>
      <c r="GJ17" s="56">
        <v>75.700000000000045</v>
      </c>
      <c r="GK17" s="55">
        <v>59.300000000000068</v>
      </c>
      <c r="GL17" s="55">
        <v>46.899999999999864</v>
      </c>
      <c r="GM17" s="55">
        <v>220.50000000000011</v>
      </c>
      <c r="GN17" s="70">
        <v>22.9</v>
      </c>
      <c r="GO17" s="71">
        <v>50.700000000000024</v>
      </c>
      <c r="GP17" s="71">
        <v>28.799999999999997</v>
      </c>
      <c r="GQ17" s="71">
        <v>49.399999999999963</v>
      </c>
      <c r="GR17" s="71">
        <v>50.700000000000045</v>
      </c>
      <c r="GS17" s="71">
        <v>82.799999999999983</v>
      </c>
      <c r="GT17" s="71">
        <v>64.800000000000011</v>
      </c>
      <c r="GU17" s="72">
        <v>71.899999999999977</v>
      </c>
      <c r="GV17" s="72">
        <v>67.999999999999943</v>
      </c>
      <c r="GW17" s="72">
        <v>90.900000000000034</v>
      </c>
      <c r="GX17" s="72">
        <v>98.399999999999977</v>
      </c>
      <c r="GY17" s="72">
        <v>360.9</v>
      </c>
      <c r="GZ17" s="73">
        <v>44.79999999999999</v>
      </c>
      <c r="HA17" s="72">
        <v>49.999999999999993</v>
      </c>
      <c r="HB17" s="72">
        <v>73.900000000000034</v>
      </c>
      <c r="HC17" s="72">
        <v>66.099999999999994</v>
      </c>
      <c r="HD17" s="72">
        <v>82.499999999999943</v>
      </c>
      <c r="HE17" s="72">
        <v>122.70000000000005</v>
      </c>
      <c r="HF17" s="72">
        <v>108.29999999999995</v>
      </c>
      <c r="HG17" s="72">
        <v>73.200000000000045</v>
      </c>
      <c r="HH17" s="72">
        <v>54.800000000000068</v>
      </c>
      <c r="HI17" s="71">
        <v>89.699999999999932</v>
      </c>
      <c r="HJ17" s="71">
        <v>95.300000000000182</v>
      </c>
      <c r="HK17" s="71">
        <v>335.6</v>
      </c>
      <c r="HL17" s="74">
        <v>52.4</v>
      </c>
      <c r="HM17" s="47">
        <v>67.199999999999989</v>
      </c>
      <c r="HN17" s="75"/>
    </row>
    <row r="18" spans="1:222" s="48" customFormat="1" ht="15.75">
      <c r="A18" s="78">
        <f>SUM(A19:A21)</f>
        <v>47.800000000000011</v>
      </c>
      <c r="B18" s="50" t="s">
        <v>45</v>
      </c>
      <c r="C18" s="51">
        <v>27</v>
      </c>
      <c r="D18" s="52">
        <v>39.9</v>
      </c>
      <c r="E18" s="52">
        <v>40.1</v>
      </c>
      <c r="F18" s="52">
        <v>46.4</v>
      </c>
      <c r="G18" s="52">
        <v>45.6</v>
      </c>
      <c r="H18" s="52">
        <v>44</v>
      </c>
      <c r="I18" s="53">
        <v>44.3</v>
      </c>
      <c r="J18" s="53">
        <v>45.3</v>
      </c>
      <c r="K18" s="53">
        <v>46.1</v>
      </c>
      <c r="L18" s="53">
        <v>66.3</v>
      </c>
      <c r="M18" s="53">
        <v>55.2</v>
      </c>
      <c r="N18" s="53">
        <v>56.6</v>
      </c>
      <c r="O18" s="52">
        <v>67.400000000000091</v>
      </c>
      <c r="P18" s="54">
        <v>54.6</v>
      </c>
      <c r="Q18" s="56">
        <v>54.8</v>
      </c>
      <c r="R18" s="56">
        <v>54.8</v>
      </c>
      <c r="S18" s="56">
        <v>54.4</v>
      </c>
      <c r="T18" s="55">
        <v>53.5</v>
      </c>
      <c r="U18" s="55">
        <v>53.1</v>
      </c>
      <c r="V18" s="55">
        <v>51.8</v>
      </c>
      <c r="W18" s="55">
        <v>53.9</v>
      </c>
      <c r="X18" s="55">
        <v>54.3</v>
      </c>
      <c r="Y18" s="55">
        <v>66.400000000000006</v>
      </c>
      <c r="Z18" s="52">
        <v>134.30000000000001</v>
      </c>
      <c r="AA18" s="52">
        <v>206.6</v>
      </c>
      <c r="AB18" s="54">
        <f>[1]StatementII!$D$20</f>
        <v>83.2</v>
      </c>
      <c r="AC18" s="55">
        <v>113.3</v>
      </c>
      <c r="AD18" s="55">
        <v>90.7</v>
      </c>
      <c r="AE18" s="27">
        <v>123.2</v>
      </c>
      <c r="AF18" s="55">
        <v>100.1</v>
      </c>
      <c r="AG18" s="55">
        <v>105.1</v>
      </c>
      <c r="AH18" s="55">
        <v>105.8</v>
      </c>
      <c r="AI18" s="99">
        <v>105.1</v>
      </c>
      <c r="AJ18" s="55">
        <v>104.7</v>
      </c>
      <c r="AK18" s="55">
        <v>107</v>
      </c>
      <c r="AL18" s="55">
        <v>107.4</v>
      </c>
      <c r="AM18" s="58">
        <v>140.5</v>
      </c>
      <c r="AN18" s="54">
        <v>100.2</v>
      </c>
      <c r="AO18" s="55">
        <v>120.2</v>
      </c>
      <c r="AP18" s="53">
        <v>114.5</v>
      </c>
      <c r="AQ18" s="55">
        <v>122.3</v>
      </c>
      <c r="AR18" s="55">
        <v>117.4</v>
      </c>
      <c r="AS18" s="55">
        <v>113.5</v>
      </c>
      <c r="AT18" s="100">
        <v>114.2</v>
      </c>
      <c r="AU18" s="55">
        <v>128.80000000000001</v>
      </c>
      <c r="AV18" s="55">
        <v>113.4</v>
      </c>
      <c r="AW18" s="55">
        <v>122.5</v>
      </c>
      <c r="AX18" s="55">
        <v>120.6</v>
      </c>
      <c r="AY18" s="101">
        <v>132.30000000000001</v>
      </c>
      <c r="AZ18" s="61">
        <v>113</v>
      </c>
      <c r="BA18" s="55">
        <v>128.6</v>
      </c>
      <c r="BB18" s="27">
        <v>127.29999999999998</v>
      </c>
      <c r="BC18" s="55">
        <v>129.30000000000001</v>
      </c>
      <c r="BD18" s="27">
        <v>129.90000000000003</v>
      </c>
      <c r="BE18" s="56">
        <v>119</v>
      </c>
      <c r="BF18" s="27">
        <v>132.39999999999998</v>
      </c>
      <c r="BG18" s="56">
        <v>124.6</v>
      </c>
      <c r="BH18" s="55">
        <v>116.60000000000002</v>
      </c>
      <c r="BI18" s="27">
        <v>117.70000000000005</v>
      </c>
      <c r="BJ18" s="55">
        <v>123.59999999999991</v>
      </c>
      <c r="BK18" s="55">
        <v>119.09999999999991</v>
      </c>
      <c r="BL18" s="54">
        <v>123.8</v>
      </c>
      <c r="BM18" s="55">
        <v>128</v>
      </c>
      <c r="BN18" s="55">
        <v>131.80000000000001</v>
      </c>
      <c r="BO18" s="55">
        <v>141.10000000000002</v>
      </c>
      <c r="BP18" s="56">
        <v>121.5</v>
      </c>
      <c r="BQ18" s="55">
        <v>108.29999999999995</v>
      </c>
      <c r="BR18" s="27">
        <v>128.20000000000005</v>
      </c>
      <c r="BS18" s="27">
        <v>122.19999999999993</v>
      </c>
      <c r="BT18" s="27">
        <v>124.69999999999993</v>
      </c>
      <c r="BU18" s="55">
        <v>140.30000000000018</v>
      </c>
      <c r="BV18" s="55">
        <v>132</v>
      </c>
      <c r="BW18" s="56">
        <v>139</v>
      </c>
      <c r="BX18" s="62">
        <v>124</v>
      </c>
      <c r="BY18" s="27">
        <v>159.69999999999999</v>
      </c>
      <c r="BZ18" s="27">
        <v>129.30000000000001</v>
      </c>
      <c r="CA18" s="55">
        <v>136.79999999999995</v>
      </c>
      <c r="CB18" s="55">
        <v>130.40000000000009</v>
      </c>
      <c r="CC18" s="27">
        <v>131</v>
      </c>
      <c r="CD18" s="27">
        <v>142</v>
      </c>
      <c r="CE18" s="27">
        <v>134.89999999999986</v>
      </c>
      <c r="CF18" s="55">
        <v>155.80000000000018</v>
      </c>
      <c r="CG18" s="27">
        <v>151.69999999999982</v>
      </c>
      <c r="CH18" s="27">
        <v>153.80000000000018</v>
      </c>
      <c r="CI18" s="56">
        <v>160.89999999999986</v>
      </c>
      <c r="CJ18" s="54">
        <v>148.1</v>
      </c>
      <c r="CK18" s="55">
        <v>151.70000000000002</v>
      </c>
      <c r="CL18" s="56">
        <v>145.19999999999999</v>
      </c>
      <c r="CM18" s="63">
        <v>158.10000000000002</v>
      </c>
      <c r="CN18" s="27">
        <v>159.5</v>
      </c>
      <c r="CO18" s="55">
        <v>160.60000000000002</v>
      </c>
      <c r="CP18" s="55">
        <v>174.89999999999986</v>
      </c>
      <c r="CQ18" s="27">
        <v>168.20000000000005</v>
      </c>
      <c r="CR18" s="27">
        <v>194.90000000000009</v>
      </c>
      <c r="CS18" s="27">
        <v>201.5</v>
      </c>
      <c r="CT18" s="27">
        <v>205</v>
      </c>
      <c r="CU18" s="55">
        <v>215.29999999999995</v>
      </c>
      <c r="CV18" s="64">
        <v>190.8</v>
      </c>
      <c r="CW18" s="52">
        <v>200.59999999999997</v>
      </c>
      <c r="CX18" s="52">
        <v>207.60000000000002</v>
      </c>
      <c r="CY18" s="56">
        <v>204.20000000000005</v>
      </c>
      <c r="CZ18" s="55">
        <v>212.59999999999991</v>
      </c>
      <c r="DA18" s="27">
        <v>210.20000000000005</v>
      </c>
      <c r="DB18" s="56">
        <v>222.70000000000005</v>
      </c>
      <c r="DC18" s="65">
        <v>203.89999999999986</v>
      </c>
      <c r="DD18" s="27">
        <v>214.70000000000005</v>
      </c>
      <c r="DE18" s="27">
        <v>229.60000000000014</v>
      </c>
      <c r="DF18" s="55">
        <v>216.59999999999991</v>
      </c>
      <c r="DG18" s="76">
        <v>234.19999999999982</v>
      </c>
      <c r="DH18" s="54">
        <v>214.8</v>
      </c>
      <c r="DI18" s="52">
        <v>223</v>
      </c>
      <c r="DJ18" s="63">
        <v>218.8</v>
      </c>
      <c r="DK18" s="66">
        <v>242.19999999999993</v>
      </c>
      <c r="DL18" s="63">
        <v>228.10000000000014</v>
      </c>
      <c r="DM18" s="49">
        <v>215.69999999999982</v>
      </c>
      <c r="DN18" s="27">
        <v>243.5</v>
      </c>
      <c r="DO18" s="27">
        <v>233.10000000000014</v>
      </c>
      <c r="DP18" s="56">
        <v>246.10000000000014</v>
      </c>
      <c r="DQ18" s="52">
        <v>235.5</v>
      </c>
      <c r="DR18" s="27">
        <v>245.79999999999973</v>
      </c>
      <c r="DS18" s="27">
        <v>255.80000000000018</v>
      </c>
      <c r="DT18" s="102">
        <v>248</v>
      </c>
      <c r="DU18" s="27">
        <v>253.2</v>
      </c>
      <c r="DV18" s="55">
        <v>240.7</v>
      </c>
      <c r="DW18" s="67">
        <v>254.80000000000007</v>
      </c>
      <c r="DX18" s="27">
        <v>245.59999999999991</v>
      </c>
      <c r="DY18" s="27">
        <v>262.10000000000014</v>
      </c>
      <c r="DZ18" s="27">
        <v>272.09999999999991</v>
      </c>
      <c r="EA18" s="49">
        <v>260.30000000000018</v>
      </c>
      <c r="EB18" s="49">
        <v>267.09999999999991</v>
      </c>
      <c r="EC18" s="103">
        <v>265.79999999999973</v>
      </c>
      <c r="ED18" s="27">
        <v>263.20000000000027</v>
      </c>
      <c r="EE18" s="77">
        <v>317.19999999999982</v>
      </c>
      <c r="EF18" s="102">
        <v>256.39999999999998</v>
      </c>
      <c r="EG18" s="52">
        <v>269.60000000000002</v>
      </c>
      <c r="EH18" s="27">
        <v>281.20000000000005</v>
      </c>
      <c r="EI18" s="27">
        <v>274.39999999999986</v>
      </c>
      <c r="EJ18" s="27">
        <v>275.89999999999998</v>
      </c>
      <c r="EK18" s="27">
        <v>281.40000000000009</v>
      </c>
      <c r="EL18" s="27">
        <v>275.39999999999986</v>
      </c>
      <c r="EM18" s="27">
        <v>280.10000000000014</v>
      </c>
      <c r="EN18" s="49">
        <v>264.69999999999982</v>
      </c>
      <c r="EO18" s="103">
        <v>279.09999999999991</v>
      </c>
      <c r="EP18" s="49">
        <v>275.80000000000018</v>
      </c>
      <c r="EQ18" s="49">
        <v>310.30000000000018</v>
      </c>
      <c r="ER18" s="68">
        <v>266.8</v>
      </c>
      <c r="ES18" s="56">
        <v>281.2</v>
      </c>
      <c r="ET18" s="56">
        <v>284.20000000000005</v>
      </c>
      <c r="EU18" s="49">
        <v>283.29999999999995</v>
      </c>
      <c r="EV18" s="56">
        <v>283.59999999999991</v>
      </c>
      <c r="EW18" s="56">
        <v>279.60000000000014</v>
      </c>
      <c r="EX18" s="56">
        <v>287.39999999999986</v>
      </c>
      <c r="EY18" s="56">
        <v>278.59999999999991</v>
      </c>
      <c r="EZ18" s="49">
        <v>272.90000000000009</v>
      </c>
      <c r="FA18" s="56">
        <v>304.20000000000027</v>
      </c>
      <c r="FB18" s="49">
        <v>289.89999999999964</v>
      </c>
      <c r="FC18" s="49">
        <v>389.60000000000036</v>
      </c>
      <c r="FD18" s="68">
        <v>300.5</v>
      </c>
      <c r="FE18" s="56">
        <v>321.70000000000005</v>
      </c>
      <c r="FF18" s="56">
        <v>323.29999999999995</v>
      </c>
      <c r="FG18" s="56">
        <v>312.59999999999991</v>
      </c>
      <c r="FH18" s="56">
        <v>332.30000000000018</v>
      </c>
      <c r="FI18" s="56">
        <v>324.5</v>
      </c>
      <c r="FJ18" s="67">
        <v>330.90000000000009</v>
      </c>
      <c r="FK18" s="67">
        <v>343.5</v>
      </c>
      <c r="FL18" s="49">
        <v>309.69999999999982</v>
      </c>
      <c r="FM18" s="56">
        <v>343.40000000000009</v>
      </c>
      <c r="FN18" s="49">
        <v>353.09999999999991</v>
      </c>
      <c r="FO18" s="55">
        <v>351.09999999999991</v>
      </c>
      <c r="FP18" s="68">
        <v>372.7</v>
      </c>
      <c r="FQ18" s="56">
        <v>359.7</v>
      </c>
      <c r="FR18" s="55">
        <v>552.30000000000007</v>
      </c>
      <c r="FS18" s="55">
        <v>284.59999999999991</v>
      </c>
      <c r="FT18" s="55">
        <v>466.90000000000009</v>
      </c>
      <c r="FU18" s="56">
        <v>509.20000000000005</v>
      </c>
      <c r="FV18" s="67">
        <v>469.19999999999982</v>
      </c>
      <c r="FW18" s="56">
        <v>437.5</v>
      </c>
      <c r="FX18" s="55">
        <v>578.20000000000027</v>
      </c>
      <c r="FY18" s="56">
        <v>449.69999999999982</v>
      </c>
      <c r="FZ18" s="55">
        <v>387.10000000000036</v>
      </c>
      <c r="GA18" s="56">
        <v>476.09999999999945</v>
      </c>
      <c r="GB18" s="68">
        <v>436.8</v>
      </c>
      <c r="GC18" s="56">
        <v>467.49999999999994</v>
      </c>
      <c r="GD18" s="56">
        <v>565.29999999999995</v>
      </c>
      <c r="GE18" s="69">
        <v>517.40000000000009</v>
      </c>
      <c r="GF18" s="56">
        <v>455.5</v>
      </c>
      <c r="GG18" s="56">
        <v>493.19999999999982</v>
      </c>
      <c r="GH18" s="56">
        <v>500.30000000000018</v>
      </c>
      <c r="GI18" s="55">
        <v>480.19999999999982</v>
      </c>
      <c r="GJ18" s="56">
        <v>507</v>
      </c>
      <c r="GK18" s="55">
        <v>520.90000000000055</v>
      </c>
      <c r="GL18" s="55">
        <v>467.79999999999927</v>
      </c>
      <c r="GM18" s="55">
        <v>670.70000000000073</v>
      </c>
      <c r="GN18" s="70">
        <v>467.2</v>
      </c>
      <c r="GO18" s="71">
        <v>518.40000000000009</v>
      </c>
      <c r="GP18" s="71">
        <v>521.30000000000007</v>
      </c>
      <c r="GQ18" s="71">
        <v>531.79999999999995</v>
      </c>
      <c r="GR18" s="71">
        <v>500.20000000000005</v>
      </c>
      <c r="GS18" s="71">
        <v>482.79999999999973</v>
      </c>
      <c r="GT18" s="71">
        <v>496.60000000000036</v>
      </c>
      <c r="GU18" s="72">
        <v>504.29999999999973</v>
      </c>
      <c r="GV18" s="72">
        <v>474.09999999999991</v>
      </c>
      <c r="GW18" s="72">
        <v>506.60000000000036</v>
      </c>
      <c r="GX18" s="72">
        <v>482.80000000000018</v>
      </c>
      <c r="GY18" s="72">
        <v>566</v>
      </c>
      <c r="GZ18" s="73">
        <v>485.6</v>
      </c>
      <c r="HA18" s="72">
        <v>540.6</v>
      </c>
      <c r="HB18" s="72">
        <v>555.20000000000005</v>
      </c>
      <c r="HC18" s="72">
        <v>559.19999999999982</v>
      </c>
      <c r="HD18" s="72">
        <v>578</v>
      </c>
      <c r="HE18" s="72">
        <v>531.70000000000027</v>
      </c>
      <c r="HF18" s="72">
        <v>687</v>
      </c>
      <c r="HG18" s="72">
        <v>507.59999999999945</v>
      </c>
      <c r="HH18" s="72">
        <v>630.10000000000036</v>
      </c>
      <c r="HI18" s="71">
        <v>561</v>
      </c>
      <c r="HJ18" s="71">
        <v>574.5</v>
      </c>
      <c r="HK18" s="71">
        <v>595.39999999999964</v>
      </c>
      <c r="HL18" s="74">
        <v>616.1</v>
      </c>
      <c r="HM18" s="47">
        <v>652.80000000000007</v>
      </c>
      <c r="HN18" s="75"/>
    </row>
    <row r="19" spans="1:222" s="48" customFormat="1" ht="15">
      <c r="A19" s="49">
        <v>47.800000000000011</v>
      </c>
      <c r="B19" s="50" t="s">
        <v>46</v>
      </c>
      <c r="C19" s="51">
        <v>28</v>
      </c>
      <c r="D19" s="52">
        <v>15.4</v>
      </c>
      <c r="E19" s="52">
        <v>-0.20000000000000107</v>
      </c>
      <c r="F19" s="52">
        <v>32.9</v>
      </c>
      <c r="G19" s="52">
        <v>15.6</v>
      </c>
      <c r="H19" s="52">
        <v>14.7</v>
      </c>
      <c r="I19" s="53">
        <v>18.3</v>
      </c>
      <c r="J19" s="53">
        <v>32.299999999999997</v>
      </c>
      <c r="K19" s="53">
        <v>2.9000000000000057</v>
      </c>
      <c r="L19" s="53">
        <v>15.5</v>
      </c>
      <c r="M19" s="53">
        <v>16.7</v>
      </c>
      <c r="N19" s="53">
        <v>16.3</v>
      </c>
      <c r="O19" s="52">
        <v>19.600000000000001</v>
      </c>
      <c r="P19" s="54">
        <v>15.7</v>
      </c>
      <c r="Q19" s="56">
        <v>17.399999999999999</v>
      </c>
      <c r="R19" s="56">
        <v>18.7</v>
      </c>
      <c r="S19" s="56">
        <v>16.2</v>
      </c>
      <c r="T19" s="55">
        <v>20</v>
      </c>
      <c r="U19" s="55">
        <v>17.100000000000001</v>
      </c>
      <c r="V19" s="56">
        <v>35</v>
      </c>
      <c r="W19" s="55">
        <v>21.7</v>
      </c>
      <c r="X19" s="55">
        <v>28.1</v>
      </c>
      <c r="Y19" s="55">
        <v>61.1</v>
      </c>
      <c r="Z19" s="52">
        <v>5.5</v>
      </c>
      <c r="AA19" s="52">
        <v>91.7</v>
      </c>
      <c r="AB19" s="54">
        <f>[1]StatementII!$D$21</f>
        <v>21</v>
      </c>
      <c r="AC19" s="55">
        <v>25.4</v>
      </c>
      <c r="AD19" s="55">
        <v>41.2</v>
      </c>
      <c r="AE19" s="27">
        <v>47.9</v>
      </c>
      <c r="AF19" s="55">
        <v>38.4</v>
      </c>
      <c r="AG19" s="55">
        <v>32.799999999999997</v>
      </c>
      <c r="AH19" s="55">
        <v>75.099999999999994</v>
      </c>
      <c r="AI19" s="99">
        <v>5.8000000000000114</v>
      </c>
      <c r="AJ19" s="55">
        <v>50.6</v>
      </c>
      <c r="AK19" s="55">
        <v>50.6</v>
      </c>
      <c r="AL19" s="55">
        <v>48.6</v>
      </c>
      <c r="AM19" s="58">
        <v>68.7</v>
      </c>
      <c r="AN19" s="54">
        <v>28.6</v>
      </c>
      <c r="AO19" s="55">
        <v>54.6</v>
      </c>
      <c r="AP19" s="53">
        <v>53.9</v>
      </c>
      <c r="AQ19" s="55">
        <v>49.1</v>
      </c>
      <c r="AR19" s="55">
        <v>41.6</v>
      </c>
      <c r="AS19" s="55">
        <v>44.7</v>
      </c>
      <c r="AT19" s="100">
        <v>85.1</v>
      </c>
      <c r="AU19" s="55">
        <v>31.9</v>
      </c>
      <c r="AV19" s="55">
        <v>50.8</v>
      </c>
      <c r="AW19" s="55">
        <v>47.5</v>
      </c>
      <c r="AX19" s="55">
        <v>44.9</v>
      </c>
      <c r="AY19" s="101">
        <v>117.4</v>
      </c>
      <c r="AZ19" s="61">
        <v>35.6</v>
      </c>
      <c r="BA19" s="55">
        <v>45.499999999999993</v>
      </c>
      <c r="BB19" s="27">
        <v>48.800000000000011</v>
      </c>
      <c r="BC19" s="55">
        <v>45.900000000000006</v>
      </c>
      <c r="BD19" s="27">
        <v>40.400000000000006</v>
      </c>
      <c r="BE19" s="56">
        <v>51.999999999999972</v>
      </c>
      <c r="BF19" s="27">
        <v>69.599999999999966</v>
      </c>
      <c r="BG19" s="56">
        <v>25.9</v>
      </c>
      <c r="BH19" s="55">
        <v>45.099999999999966</v>
      </c>
      <c r="BI19" s="27">
        <v>43.700000000000045</v>
      </c>
      <c r="BJ19" s="55">
        <v>58.800000000000011</v>
      </c>
      <c r="BK19" s="55">
        <v>102.39999999999992</v>
      </c>
      <c r="BL19" s="54">
        <v>4.4000000000000004</v>
      </c>
      <c r="BM19" s="55">
        <v>78.699999999999989</v>
      </c>
      <c r="BN19" s="55">
        <v>49.5</v>
      </c>
      <c r="BO19" s="55">
        <v>96.6</v>
      </c>
      <c r="BP19" s="56">
        <v>14.400000000000006</v>
      </c>
      <c r="BQ19" s="55">
        <v>30.099999999999994</v>
      </c>
      <c r="BR19" s="27">
        <v>84.800000000000011</v>
      </c>
      <c r="BS19" s="27">
        <v>47.5</v>
      </c>
      <c r="BT19" s="27">
        <v>54.599999999999966</v>
      </c>
      <c r="BU19" s="55">
        <v>101.19999999999999</v>
      </c>
      <c r="BV19" s="55">
        <v>46.900000000000091</v>
      </c>
      <c r="BW19" s="56">
        <v>76.299999999999955</v>
      </c>
      <c r="BX19" s="62">
        <v>72.2</v>
      </c>
      <c r="BY19" s="27">
        <v>61.499999999999986</v>
      </c>
      <c r="BZ19" s="27">
        <v>44.5</v>
      </c>
      <c r="CA19" s="55">
        <v>100.5</v>
      </c>
      <c r="CB19" s="55">
        <v>62.5</v>
      </c>
      <c r="CC19" s="27">
        <v>38.300000000000011</v>
      </c>
      <c r="CD19" s="27">
        <v>145.5</v>
      </c>
      <c r="CE19" s="27">
        <v>112.59999999999991</v>
      </c>
      <c r="CF19" s="55">
        <v>76.800000000000068</v>
      </c>
      <c r="CG19" s="27">
        <v>81.300000000000068</v>
      </c>
      <c r="CH19" s="27">
        <v>48.699999999999932</v>
      </c>
      <c r="CI19" s="56">
        <v>189.10000000000002</v>
      </c>
      <c r="CJ19" s="54">
        <v>123.60000000000001</v>
      </c>
      <c r="CK19" s="55">
        <v>51.09999999999998</v>
      </c>
      <c r="CL19" s="56">
        <v>42.400000000000006</v>
      </c>
      <c r="CM19" s="63">
        <v>85.100000000000051</v>
      </c>
      <c r="CN19" s="27">
        <v>38.999999999999943</v>
      </c>
      <c r="CO19" s="55">
        <v>106.89999999999998</v>
      </c>
      <c r="CP19" s="55">
        <v>37.400000000000034</v>
      </c>
      <c r="CQ19" s="27">
        <v>39.600000000000023</v>
      </c>
      <c r="CR19" s="27">
        <v>66.799999999999955</v>
      </c>
      <c r="CS19" s="27">
        <v>128</v>
      </c>
      <c r="CT19" s="27">
        <v>32.300000000000068</v>
      </c>
      <c r="CU19" s="55">
        <v>198.09999999999991</v>
      </c>
      <c r="CV19" s="64">
        <v>6.5</v>
      </c>
      <c r="CW19" s="52">
        <v>94.899999999999991</v>
      </c>
      <c r="CX19" s="52">
        <v>111.8</v>
      </c>
      <c r="CY19" s="56">
        <v>55.300000000000011</v>
      </c>
      <c r="CZ19" s="55">
        <v>108.39999999999998</v>
      </c>
      <c r="DA19" s="27">
        <v>67</v>
      </c>
      <c r="DB19" s="56">
        <v>121.5</v>
      </c>
      <c r="DC19" s="65">
        <v>60.5</v>
      </c>
      <c r="DD19" s="27">
        <v>72.400000000000091</v>
      </c>
      <c r="DE19" s="27">
        <v>116.10000000000002</v>
      </c>
      <c r="DF19" s="55">
        <v>133.19999999999993</v>
      </c>
      <c r="DG19" s="76">
        <v>225.39999999999998</v>
      </c>
      <c r="DH19" s="54">
        <v>51.3</v>
      </c>
      <c r="DI19" s="52">
        <v>68.100000000000009</v>
      </c>
      <c r="DJ19" s="63">
        <v>109</v>
      </c>
      <c r="DK19" s="66">
        <v>78.700000000000017</v>
      </c>
      <c r="DL19" s="63">
        <v>94.199999999999989</v>
      </c>
      <c r="DM19" s="49">
        <v>99.499999999999943</v>
      </c>
      <c r="DN19" s="27">
        <v>147.90000000000009</v>
      </c>
      <c r="DO19" s="27">
        <v>51.699999999999932</v>
      </c>
      <c r="DP19" s="56">
        <v>99.300000000000068</v>
      </c>
      <c r="DQ19" s="52">
        <v>103.39999999999986</v>
      </c>
      <c r="DR19" s="27">
        <v>81.400000000000091</v>
      </c>
      <c r="DS19" s="27">
        <v>204.4</v>
      </c>
      <c r="DT19" s="102">
        <v>49.6</v>
      </c>
      <c r="DU19" s="27">
        <v>76.5</v>
      </c>
      <c r="DV19" s="55">
        <v>104.80000000000001</v>
      </c>
      <c r="DW19" s="67">
        <v>97.1</v>
      </c>
      <c r="DX19" s="27">
        <v>113.89999999999998</v>
      </c>
      <c r="DY19" s="27">
        <v>101.90000000000009</v>
      </c>
      <c r="DZ19" s="27">
        <v>154.29999999999995</v>
      </c>
      <c r="EA19" s="49">
        <v>69.100000000000023</v>
      </c>
      <c r="EB19" s="49">
        <v>121.5</v>
      </c>
      <c r="EC19" s="103">
        <v>123.79999999999995</v>
      </c>
      <c r="ED19" s="27">
        <v>95.200000000000045</v>
      </c>
      <c r="EE19" s="77">
        <v>221.79999999999995</v>
      </c>
      <c r="EF19" s="102">
        <v>62.6</v>
      </c>
      <c r="EG19" s="52">
        <v>93.9</v>
      </c>
      <c r="EH19" s="27">
        <v>120.80000000000001</v>
      </c>
      <c r="EI19" s="27">
        <v>102.29999999999995</v>
      </c>
      <c r="EJ19" s="27">
        <v>111.5</v>
      </c>
      <c r="EK19" s="27">
        <v>134.60000000000002</v>
      </c>
      <c r="EL19" s="27">
        <v>126.09999999999991</v>
      </c>
      <c r="EM19" s="27">
        <v>66.700000000000045</v>
      </c>
      <c r="EN19" s="49">
        <v>110.70000000000005</v>
      </c>
      <c r="EO19" s="103">
        <v>95.099999999999909</v>
      </c>
      <c r="EP19" s="49">
        <v>129.29999999999995</v>
      </c>
      <c r="EQ19" s="49">
        <v>273.70000000000027</v>
      </c>
      <c r="ER19" s="68">
        <v>76.2</v>
      </c>
      <c r="ES19" s="56">
        <v>78.3</v>
      </c>
      <c r="ET19" s="56">
        <v>74</v>
      </c>
      <c r="EU19" s="49">
        <v>100.80000000000001</v>
      </c>
      <c r="EV19" s="56">
        <v>108.99999999999994</v>
      </c>
      <c r="EW19" s="56">
        <v>164.50000000000011</v>
      </c>
      <c r="EX19" s="56">
        <v>42.699999999999932</v>
      </c>
      <c r="EY19" s="56">
        <v>61.699999999999932</v>
      </c>
      <c r="EZ19" s="49">
        <v>123.10000000000002</v>
      </c>
      <c r="FA19" s="56">
        <v>43.000000000000114</v>
      </c>
      <c r="FB19" s="49">
        <v>77.699999999999932</v>
      </c>
      <c r="FC19" s="49">
        <v>155.09999999999991</v>
      </c>
      <c r="FD19" s="68">
        <v>100</v>
      </c>
      <c r="FE19" s="56">
        <v>102.69999999999999</v>
      </c>
      <c r="FF19" s="56">
        <v>130.70000000000005</v>
      </c>
      <c r="FG19" s="56">
        <v>79</v>
      </c>
      <c r="FH19" s="56">
        <v>121.90000000000009</v>
      </c>
      <c r="FI19" s="56">
        <v>119.79999999999995</v>
      </c>
      <c r="FJ19" s="67">
        <v>150</v>
      </c>
      <c r="FK19" s="67">
        <v>55.200000000000045</v>
      </c>
      <c r="FL19" s="49">
        <v>82.099999999999909</v>
      </c>
      <c r="FM19" s="56">
        <v>187.5</v>
      </c>
      <c r="FN19" s="49">
        <v>98.700000000000045</v>
      </c>
      <c r="FO19" s="55">
        <v>174.20000000000005</v>
      </c>
      <c r="FP19" s="68">
        <v>102.5</v>
      </c>
      <c r="FQ19" s="56">
        <v>165.3</v>
      </c>
      <c r="FR19" s="55">
        <v>106.30000000000001</v>
      </c>
      <c r="FS19" s="55">
        <v>119.79999999999995</v>
      </c>
      <c r="FT19" s="55">
        <v>121.30000000000007</v>
      </c>
      <c r="FU19" s="56">
        <v>118.29999999999995</v>
      </c>
      <c r="FV19" s="67">
        <v>229.29999999999995</v>
      </c>
      <c r="FW19" s="56">
        <v>47.600000000000136</v>
      </c>
      <c r="FX19" s="55">
        <v>157.09999999999991</v>
      </c>
      <c r="FY19" s="56">
        <v>115.90000000000009</v>
      </c>
      <c r="FZ19" s="55">
        <v>104.79999999999995</v>
      </c>
      <c r="GA19" s="56">
        <v>174.10000000000014</v>
      </c>
      <c r="GB19" s="68">
        <v>155</v>
      </c>
      <c r="GC19" s="56">
        <v>139.60000000000002</v>
      </c>
      <c r="GD19" s="56">
        <v>151.09999999999997</v>
      </c>
      <c r="GE19" s="69">
        <v>188.90000000000003</v>
      </c>
      <c r="GF19" s="56">
        <v>156.69999999999993</v>
      </c>
      <c r="GG19" s="56">
        <v>217</v>
      </c>
      <c r="GH19" s="56">
        <v>242.70000000000005</v>
      </c>
      <c r="GI19" s="55">
        <v>55.599999999999909</v>
      </c>
      <c r="GJ19" s="56">
        <v>170.79999999999995</v>
      </c>
      <c r="GK19" s="55">
        <v>152.50000000000023</v>
      </c>
      <c r="GL19" s="55">
        <v>153.19999999999982</v>
      </c>
      <c r="GM19" s="55">
        <v>324.90000000000009</v>
      </c>
      <c r="GN19" s="70">
        <v>185</v>
      </c>
      <c r="GO19" s="71">
        <v>162.80000000000001</v>
      </c>
      <c r="GP19" s="71">
        <v>239.49999999999994</v>
      </c>
      <c r="GQ19" s="71">
        <v>154.10000000000002</v>
      </c>
      <c r="GR19" s="71">
        <v>234.5</v>
      </c>
      <c r="GS19" s="71">
        <v>194.89999999999998</v>
      </c>
      <c r="GT19" s="71">
        <v>279.50000000000023</v>
      </c>
      <c r="GU19" s="72">
        <v>87.599999999999909</v>
      </c>
      <c r="GV19" s="72">
        <v>260.09999999999991</v>
      </c>
      <c r="GW19" s="72">
        <v>180.90000000000009</v>
      </c>
      <c r="GX19" s="72">
        <v>172.40000000000009</v>
      </c>
      <c r="GY19" s="72">
        <v>486.5</v>
      </c>
      <c r="GZ19" s="73">
        <v>167.4</v>
      </c>
      <c r="HA19" s="72">
        <v>183.29999999999998</v>
      </c>
      <c r="HB19" s="72">
        <v>161.20000000000005</v>
      </c>
      <c r="HC19" s="72">
        <v>186.39999999999992</v>
      </c>
      <c r="HD19" s="72">
        <v>226.40000000000009</v>
      </c>
      <c r="HE19" s="72">
        <v>170.59999999999991</v>
      </c>
      <c r="HF19" s="72">
        <v>288.20000000000005</v>
      </c>
      <c r="HG19" s="72">
        <v>63.699999999999818</v>
      </c>
      <c r="HH19" s="72">
        <v>136.30000000000018</v>
      </c>
      <c r="HI19" s="71">
        <v>215.79999999999995</v>
      </c>
      <c r="HJ19" s="71">
        <v>191.59999999999991</v>
      </c>
      <c r="HK19" s="71">
        <v>289.70000000000005</v>
      </c>
      <c r="HL19" s="74">
        <v>214.8</v>
      </c>
      <c r="HM19" s="47">
        <v>203.40000000000003</v>
      </c>
      <c r="HN19" s="75"/>
    </row>
    <row r="20" spans="1:222" s="96" customFormat="1" ht="21" customHeight="1">
      <c r="A20" s="83">
        <v>0</v>
      </c>
      <c r="B20" s="28" t="s">
        <v>47</v>
      </c>
      <c r="C20" s="29"/>
      <c r="D20" s="30">
        <f>D7-D12</f>
        <v>16.5</v>
      </c>
      <c r="E20" s="30">
        <f t="shared" ref="E20:BP20" si="12">E7-E12</f>
        <v>32.599999999999994</v>
      </c>
      <c r="F20" s="30">
        <f t="shared" si="12"/>
        <v>165.89999999999995</v>
      </c>
      <c r="G20" s="30">
        <f t="shared" si="12"/>
        <v>-7.0999999999999943</v>
      </c>
      <c r="H20" s="30">
        <f t="shared" si="12"/>
        <v>99</v>
      </c>
      <c r="I20" s="30">
        <f t="shared" si="12"/>
        <v>-2.1000000000000796</v>
      </c>
      <c r="J20" s="30">
        <f t="shared" si="12"/>
        <v>30.800000000000011</v>
      </c>
      <c r="K20" s="30">
        <f t="shared" si="12"/>
        <v>114.29999999999993</v>
      </c>
      <c r="L20" s="30">
        <f t="shared" si="12"/>
        <v>28.900000000000148</v>
      </c>
      <c r="M20" s="30">
        <f t="shared" si="12"/>
        <v>7.4999999999999147</v>
      </c>
      <c r="N20" s="30">
        <f t="shared" si="12"/>
        <v>34.400000000000119</v>
      </c>
      <c r="O20" s="30">
        <f t="shared" si="12"/>
        <v>103.19999999999993</v>
      </c>
      <c r="P20" s="31">
        <f t="shared" si="12"/>
        <v>174.8</v>
      </c>
      <c r="Q20" s="30">
        <f t="shared" si="12"/>
        <v>52.699999999999989</v>
      </c>
      <c r="R20" s="30">
        <f t="shared" si="12"/>
        <v>66.199999999999989</v>
      </c>
      <c r="S20" s="30">
        <f t="shared" si="12"/>
        <v>19.200000000000045</v>
      </c>
      <c r="T20" s="30">
        <f t="shared" si="12"/>
        <v>62.5</v>
      </c>
      <c r="U20" s="30">
        <f t="shared" si="12"/>
        <v>-15.000000000000114</v>
      </c>
      <c r="V20" s="30">
        <f t="shared" si="12"/>
        <v>115.20000000000005</v>
      </c>
      <c r="W20" s="30">
        <f t="shared" si="12"/>
        <v>-54.800000000000068</v>
      </c>
      <c r="X20" s="30">
        <f t="shared" si="12"/>
        <v>72.899999999999977</v>
      </c>
      <c r="Y20" s="30">
        <f t="shared" si="12"/>
        <v>30.499999999998806</v>
      </c>
      <c r="Z20" s="30">
        <f t="shared" si="12"/>
        <v>-110.2999999999991</v>
      </c>
      <c r="AA20" s="30">
        <f t="shared" si="12"/>
        <v>-10.300000000000182</v>
      </c>
      <c r="AB20" s="81">
        <f t="shared" si="12"/>
        <v>-59.199999999999932</v>
      </c>
      <c r="AC20" s="82">
        <f t="shared" si="12"/>
        <v>-89.900000000000034</v>
      </c>
      <c r="AD20" s="82">
        <f t="shared" si="12"/>
        <v>128.40000000000003</v>
      </c>
      <c r="AE20" s="82">
        <f t="shared" si="12"/>
        <v>-119.90000000000003</v>
      </c>
      <c r="AF20" s="82">
        <f t="shared" si="12"/>
        <v>-53.700000000000045</v>
      </c>
      <c r="AG20" s="82">
        <f t="shared" si="12"/>
        <v>3.6000000000000796</v>
      </c>
      <c r="AH20" s="82">
        <f t="shared" si="12"/>
        <v>-22.5</v>
      </c>
      <c r="AI20" s="82">
        <f t="shared" si="12"/>
        <v>-38.199999999999363</v>
      </c>
      <c r="AJ20" s="82">
        <f t="shared" si="12"/>
        <v>-17.199999999999875</v>
      </c>
      <c r="AK20" s="82">
        <f t="shared" si="12"/>
        <v>-85.300000000000125</v>
      </c>
      <c r="AL20" s="82">
        <f t="shared" si="12"/>
        <v>387.20000000000016</v>
      </c>
      <c r="AM20" s="82">
        <f t="shared" si="12"/>
        <v>-70.30000000000075</v>
      </c>
      <c r="AN20" s="81">
        <f t="shared" si="12"/>
        <v>-0.30000000000006821</v>
      </c>
      <c r="AO20" s="30">
        <f t="shared" si="12"/>
        <v>-102.00000000000006</v>
      </c>
      <c r="AP20" s="30">
        <f t="shared" si="12"/>
        <v>175.20000000000016</v>
      </c>
      <c r="AQ20" s="30">
        <f t="shared" si="12"/>
        <v>-133.5</v>
      </c>
      <c r="AR20" s="30">
        <f t="shared" si="12"/>
        <v>-66.300000000000011</v>
      </c>
      <c r="AS20" s="30">
        <f t="shared" si="12"/>
        <v>-80.899999999999977</v>
      </c>
      <c r="AT20" s="30">
        <f t="shared" si="12"/>
        <v>-69.099999999999966</v>
      </c>
      <c r="AU20" s="30">
        <f t="shared" si="12"/>
        <v>-69.399999999999409</v>
      </c>
      <c r="AV20" s="30">
        <f t="shared" si="12"/>
        <v>4.3999999999987836</v>
      </c>
      <c r="AW20" s="30">
        <f t="shared" si="12"/>
        <v>-72.699999999999136</v>
      </c>
      <c r="AX20" s="30">
        <f t="shared" si="12"/>
        <v>-45.099999999999909</v>
      </c>
      <c r="AY20" s="30">
        <f t="shared" si="12"/>
        <v>9.4999999999998863</v>
      </c>
      <c r="AZ20" s="31">
        <f t="shared" si="12"/>
        <v>51.199999999999989</v>
      </c>
      <c r="BA20" s="30">
        <f t="shared" si="12"/>
        <v>-92.699999999999875</v>
      </c>
      <c r="BB20" s="30">
        <f t="shared" si="12"/>
        <v>36.199999999999875</v>
      </c>
      <c r="BC20" s="30">
        <f t="shared" si="12"/>
        <v>-62.500000000000114</v>
      </c>
      <c r="BD20" s="30">
        <f t="shared" si="12"/>
        <v>-61.799999999999727</v>
      </c>
      <c r="BE20" s="30">
        <f t="shared" si="12"/>
        <v>-19.100000000000477</v>
      </c>
      <c r="BF20" s="30">
        <f t="shared" si="12"/>
        <v>-54.799999999999955</v>
      </c>
      <c r="BG20" s="30">
        <f t="shared" si="12"/>
        <v>92.699999999999989</v>
      </c>
      <c r="BH20" s="30">
        <f t="shared" si="12"/>
        <v>51.799999999999216</v>
      </c>
      <c r="BI20" s="30">
        <f t="shared" si="12"/>
        <v>-2</v>
      </c>
      <c r="BJ20" s="30">
        <f t="shared" si="12"/>
        <v>10.199999999999363</v>
      </c>
      <c r="BK20" s="30">
        <f t="shared" si="12"/>
        <v>5.800000000000864</v>
      </c>
      <c r="BL20" s="31">
        <f t="shared" si="12"/>
        <v>60.600000000000023</v>
      </c>
      <c r="BM20" s="30">
        <f t="shared" si="12"/>
        <v>-17.400000000000034</v>
      </c>
      <c r="BN20" s="30">
        <f t="shared" si="12"/>
        <v>367.40000000000009</v>
      </c>
      <c r="BO20" s="30">
        <f t="shared" si="12"/>
        <v>-119.7000000000005</v>
      </c>
      <c r="BP20" s="30">
        <f t="shared" si="12"/>
        <v>90.800000000000182</v>
      </c>
      <c r="BQ20" s="30">
        <f t="shared" ref="BQ20:EB20" si="13">BQ7-BQ12</f>
        <v>99.199999999999989</v>
      </c>
      <c r="BR20" s="30">
        <f t="shared" si="13"/>
        <v>17.500000000000398</v>
      </c>
      <c r="BS20" s="30">
        <f t="shared" si="13"/>
        <v>-4.7000000000002728</v>
      </c>
      <c r="BT20" s="30">
        <f t="shared" si="13"/>
        <v>147.4999999999996</v>
      </c>
      <c r="BU20" s="30">
        <f t="shared" si="13"/>
        <v>-71.199999999999477</v>
      </c>
      <c r="BV20" s="30">
        <f t="shared" si="13"/>
        <v>65.500000000000341</v>
      </c>
      <c r="BW20" s="30">
        <f t="shared" si="13"/>
        <v>-173.60000000000036</v>
      </c>
      <c r="BX20" s="31">
        <f t="shared" si="13"/>
        <v>103.72000000000008</v>
      </c>
      <c r="BY20" s="30">
        <f t="shared" si="13"/>
        <v>-75.32000000000005</v>
      </c>
      <c r="BZ20" s="30">
        <f t="shared" si="13"/>
        <v>201.70000000000016</v>
      </c>
      <c r="CA20" s="30">
        <f t="shared" si="13"/>
        <v>-35.500000000000057</v>
      </c>
      <c r="CB20" s="30">
        <f t="shared" si="13"/>
        <v>76.400000000000546</v>
      </c>
      <c r="CC20" s="30">
        <f t="shared" si="13"/>
        <v>53.39999999999992</v>
      </c>
      <c r="CD20" s="30">
        <f t="shared" si="13"/>
        <v>-48.500000000000455</v>
      </c>
      <c r="CE20" s="30">
        <f t="shared" si="13"/>
        <v>3.6000000000000227</v>
      </c>
      <c r="CF20" s="30">
        <f t="shared" si="13"/>
        <v>32.199999999999932</v>
      </c>
      <c r="CG20" s="30">
        <f t="shared" si="13"/>
        <v>-30.800000000000523</v>
      </c>
      <c r="CH20" s="30">
        <f t="shared" si="13"/>
        <v>121.62495000000069</v>
      </c>
      <c r="CI20" s="30">
        <f t="shared" si="13"/>
        <v>14.175050000000397</v>
      </c>
      <c r="CJ20" s="31">
        <f t="shared" si="13"/>
        <v>29</v>
      </c>
      <c r="CK20" s="30">
        <f t="shared" si="13"/>
        <v>-31.600000000000023</v>
      </c>
      <c r="CL20" s="30">
        <f t="shared" si="13"/>
        <v>293.8000000000003</v>
      </c>
      <c r="CM20" s="30">
        <f t="shared" si="13"/>
        <v>-38.800000000000409</v>
      </c>
      <c r="CN20" s="30">
        <f t="shared" si="13"/>
        <v>118.90000000000026</v>
      </c>
      <c r="CO20" s="30">
        <f t="shared" si="13"/>
        <v>-19.900000000000148</v>
      </c>
      <c r="CP20" s="30">
        <f t="shared" si="13"/>
        <v>93.800000000000068</v>
      </c>
      <c r="CQ20" s="30">
        <f t="shared" si="13"/>
        <v>19.200000000000443</v>
      </c>
      <c r="CR20" s="30">
        <f t="shared" si="13"/>
        <v>51.299999999999386</v>
      </c>
      <c r="CS20" s="30">
        <f t="shared" si="13"/>
        <v>-179.39999999999986</v>
      </c>
      <c r="CT20" s="30">
        <f t="shared" si="13"/>
        <v>-44.399999999999181</v>
      </c>
      <c r="CU20" s="30">
        <f t="shared" si="13"/>
        <v>2.0000000000004547</v>
      </c>
      <c r="CV20" s="31">
        <f t="shared" si="13"/>
        <v>75.400000000000034</v>
      </c>
      <c r="CW20" s="30">
        <f t="shared" si="13"/>
        <v>-114.49999999999989</v>
      </c>
      <c r="CX20" s="30">
        <f t="shared" si="13"/>
        <v>118.59999999999991</v>
      </c>
      <c r="CY20" s="30">
        <f t="shared" si="13"/>
        <v>-48.300000000000296</v>
      </c>
      <c r="CZ20" s="30">
        <f t="shared" si="13"/>
        <v>32.100000000000364</v>
      </c>
      <c r="DA20" s="30">
        <f t="shared" si="13"/>
        <v>-58.599999999999909</v>
      </c>
      <c r="DB20" s="30">
        <f t="shared" si="13"/>
        <v>18.699999999999591</v>
      </c>
      <c r="DC20" s="30">
        <f t="shared" si="13"/>
        <v>33.000000000001023</v>
      </c>
      <c r="DD20" s="30">
        <f t="shared" si="13"/>
        <v>97.099999999999341</v>
      </c>
      <c r="DE20" s="30">
        <f t="shared" si="13"/>
        <v>-79.999999999999545</v>
      </c>
      <c r="DF20" s="30">
        <f t="shared" si="13"/>
        <v>-10.20000000000141</v>
      </c>
      <c r="DG20" s="104">
        <f t="shared" si="13"/>
        <v>-108.19999999999982</v>
      </c>
      <c r="DH20" s="31">
        <f t="shared" si="13"/>
        <v>71.700000000000045</v>
      </c>
      <c r="DI20" s="30">
        <f t="shared" si="13"/>
        <v>-83.800000000000068</v>
      </c>
      <c r="DJ20" s="30">
        <f t="shared" si="13"/>
        <v>197.4000000000002</v>
      </c>
      <c r="DK20" s="30">
        <f t="shared" si="13"/>
        <v>-89.2999999999995</v>
      </c>
      <c r="DL20" s="30">
        <f t="shared" si="13"/>
        <v>67.69999999999925</v>
      </c>
      <c r="DM20" s="30">
        <f t="shared" si="13"/>
        <v>-76.899999999999068</v>
      </c>
      <c r="DN20" s="30">
        <f t="shared" si="13"/>
        <v>9.5000000000001137</v>
      </c>
      <c r="DO20" s="30">
        <f t="shared" si="13"/>
        <v>-31.60000000000025</v>
      </c>
      <c r="DP20" s="30">
        <f t="shared" si="13"/>
        <v>110.59999999999877</v>
      </c>
      <c r="DQ20" s="30">
        <f t="shared" si="13"/>
        <v>-85</v>
      </c>
      <c r="DR20" s="30">
        <f t="shared" si="13"/>
        <v>-30.999999999999659</v>
      </c>
      <c r="DS20" s="30">
        <f>DS7-DS12</f>
        <v>-46.799999999999727</v>
      </c>
      <c r="DT20" s="31">
        <f t="shared" si="13"/>
        <v>-19.899999999999977</v>
      </c>
      <c r="DU20" s="30">
        <f t="shared" si="13"/>
        <v>-54</v>
      </c>
      <c r="DV20" s="30">
        <f t="shared" si="13"/>
        <v>188.60000000000002</v>
      </c>
      <c r="DW20" s="30">
        <f t="shared" si="13"/>
        <v>-91.10000000000025</v>
      </c>
      <c r="DX20" s="30">
        <f t="shared" si="13"/>
        <v>46.800000000000296</v>
      </c>
      <c r="DY20" s="30">
        <f t="shared" si="13"/>
        <v>-131.80000000000018</v>
      </c>
      <c r="DZ20" s="30">
        <f t="shared" si="13"/>
        <v>15.900000000000091</v>
      </c>
      <c r="EA20" s="30">
        <f t="shared" si="13"/>
        <v>7.8000000000010914</v>
      </c>
      <c r="EB20" s="30">
        <f t="shared" si="13"/>
        <v>66.899999999998045</v>
      </c>
      <c r="EC20" s="30">
        <f t="shared" ref="EC20:GA20" si="14">EC7-EC12</f>
        <v>-150.69999999999936</v>
      </c>
      <c r="ED20" s="30">
        <f t="shared" si="14"/>
        <v>0.3000000000001819</v>
      </c>
      <c r="EE20" s="104">
        <f t="shared" si="14"/>
        <v>-40.599999999998658</v>
      </c>
      <c r="EF20" s="31">
        <f t="shared" si="14"/>
        <v>106.19999999999993</v>
      </c>
      <c r="EG20" s="30">
        <f t="shared" si="14"/>
        <v>-54.099999999999795</v>
      </c>
      <c r="EH20" s="30">
        <f t="shared" si="14"/>
        <v>303.30000000000018</v>
      </c>
      <c r="EI20" s="30">
        <f t="shared" si="14"/>
        <v>-38.299999999999613</v>
      </c>
      <c r="EJ20" s="30">
        <f t="shared" si="14"/>
        <v>80.299999999999159</v>
      </c>
      <c r="EK20" s="30">
        <f t="shared" si="14"/>
        <v>-72.60000000000025</v>
      </c>
      <c r="EL20" s="30">
        <f t="shared" si="14"/>
        <v>49.200000000000387</v>
      </c>
      <c r="EM20" s="30">
        <f t="shared" si="14"/>
        <v>73.600000000001501</v>
      </c>
      <c r="EN20" s="30">
        <f t="shared" si="14"/>
        <v>105.69999999999868</v>
      </c>
      <c r="EO20" s="30">
        <f t="shared" si="14"/>
        <v>26.000000000001592</v>
      </c>
      <c r="EP20" s="30">
        <f t="shared" si="14"/>
        <v>118.39999999999964</v>
      </c>
      <c r="EQ20" s="30">
        <f t="shared" si="14"/>
        <v>-319.39999999999986</v>
      </c>
      <c r="ER20" s="31">
        <f t="shared" si="14"/>
        <v>284.5999999999998</v>
      </c>
      <c r="ES20" s="30">
        <f t="shared" si="14"/>
        <v>9.1999999999998181</v>
      </c>
      <c r="ET20" s="30">
        <f t="shared" si="14"/>
        <v>247.50000000000023</v>
      </c>
      <c r="EU20" s="30">
        <f t="shared" si="14"/>
        <v>-15.400000000000205</v>
      </c>
      <c r="EV20" s="30">
        <f t="shared" si="14"/>
        <v>97.100000000000477</v>
      </c>
      <c r="EW20" s="30">
        <f t="shared" si="14"/>
        <v>-6.5999999999999091</v>
      </c>
      <c r="EX20" s="30">
        <f t="shared" si="14"/>
        <v>159.50000000000011</v>
      </c>
      <c r="EY20" s="30">
        <f t="shared" si="14"/>
        <v>183.00000000000057</v>
      </c>
      <c r="EZ20" s="30">
        <f t="shared" si="14"/>
        <v>161.49999999999807</v>
      </c>
      <c r="FA20" s="30">
        <f t="shared" si="14"/>
        <v>88.100000000001387</v>
      </c>
      <c r="FB20" s="30">
        <f t="shared" si="14"/>
        <v>123.89999999999827</v>
      </c>
      <c r="FC20" s="30">
        <f t="shared" si="14"/>
        <v>-280.50000000000045</v>
      </c>
      <c r="FD20" s="31">
        <f t="shared" si="14"/>
        <v>251.70000000000005</v>
      </c>
      <c r="FE20" s="30">
        <f t="shared" si="14"/>
        <v>-65.799999999999955</v>
      </c>
      <c r="FF20" s="30">
        <f t="shared" si="14"/>
        <v>161.89999999999941</v>
      </c>
      <c r="FG20" s="30">
        <f t="shared" si="14"/>
        <v>23.900000000000432</v>
      </c>
      <c r="FH20" s="30">
        <f t="shared" si="14"/>
        <v>92.199999999999591</v>
      </c>
      <c r="FI20" s="30">
        <f t="shared" si="14"/>
        <v>-22.099999999999227</v>
      </c>
      <c r="FJ20" s="30">
        <f t="shared" si="14"/>
        <v>101.19999999999959</v>
      </c>
      <c r="FK20" s="30">
        <f t="shared" si="14"/>
        <v>118.69999999999948</v>
      </c>
      <c r="FL20" s="30">
        <f t="shared" si="14"/>
        <v>176.00000000000057</v>
      </c>
      <c r="FM20" s="30">
        <f t="shared" si="14"/>
        <v>-5.2000000000000455</v>
      </c>
      <c r="FN20" s="30">
        <f t="shared" si="14"/>
        <v>-3.0999999999994543</v>
      </c>
      <c r="FO20" s="30">
        <f t="shared" si="14"/>
        <v>-129.90000000000055</v>
      </c>
      <c r="FP20" s="31">
        <f t="shared" si="14"/>
        <v>49.999999999999886</v>
      </c>
      <c r="FQ20" s="30">
        <f t="shared" si="14"/>
        <v>-70.199999999999932</v>
      </c>
      <c r="FR20" s="30">
        <f t="shared" si="14"/>
        <v>109.5</v>
      </c>
      <c r="FS20" s="30">
        <f t="shared" si="14"/>
        <v>-1.6999999999999318</v>
      </c>
      <c r="FT20" s="30">
        <f t="shared" si="14"/>
        <v>-120.70000000000016</v>
      </c>
      <c r="FU20" s="30">
        <f t="shared" si="14"/>
        <v>-345.40000000000077</v>
      </c>
      <c r="FV20" s="30">
        <f t="shared" si="14"/>
        <v>-340.29999999999882</v>
      </c>
      <c r="FW20" s="30">
        <f t="shared" si="14"/>
        <v>-87.400000000000546</v>
      </c>
      <c r="FX20" s="30">
        <f t="shared" si="14"/>
        <v>-333.40000000000009</v>
      </c>
      <c r="FY20" s="30">
        <f t="shared" si="14"/>
        <v>-241.7000000000005</v>
      </c>
      <c r="FZ20" s="30">
        <f t="shared" si="14"/>
        <v>-170.30000000000166</v>
      </c>
      <c r="GA20" s="30">
        <f t="shared" si="14"/>
        <v>-491.89999999999782</v>
      </c>
      <c r="GB20" s="31">
        <f>GB7-GB12</f>
        <v>53.800000000000182</v>
      </c>
      <c r="GC20" s="30">
        <f t="shared" ref="GC20:GL20" si="15">GC7-GC12</f>
        <v>-113.39999999999998</v>
      </c>
      <c r="GD20" s="30">
        <f t="shared" si="15"/>
        <v>-32.499999999999545</v>
      </c>
      <c r="GE20" s="30">
        <f t="shared" si="15"/>
        <v>-404.70000000000027</v>
      </c>
      <c r="GF20" s="30">
        <f t="shared" si="15"/>
        <v>-188.5999999999998</v>
      </c>
      <c r="GG20" s="30">
        <f t="shared" si="15"/>
        <v>-156.58000000000072</v>
      </c>
      <c r="GH20" s="30">
        <f t="shared" si="15"/>
        <v>-180.52000000000044</v>
      </c>
      <c r="GI20" s="30">
        <f t="shared" si="15"/>
        <v>55.700000000000273</v>
      </c>
      <c r="GJ20" s="30">
        <f t="shared" si="15"/>
        <v>-12.400000000000091</v>
      </c>
      <c r="GK20" s="30">
        <f t="shared" si="15"/>
        <v>-86.399999999999409</v>
      </c>
      <c r="GL20" s="30">
        <f t="shared" si="15"/>
        <v>-8.3999999999991815</v>
      </c>
      <c r="GM20" s="30">
        <v>-373.60000000000218</v>
      </c>
      <c r="GN20" s="93">
        <f t="shared" ref="GN20:GV20" si="16">GN7-GN12</f>
        <v>233.89999999999986</v>
      </c>
      <c r="GO20" s="41">
        <f t="shared" si="16"/>
        <v>36.5</v>
      </c>
      <c r="GP20" s="41">
        <f t="shared" si="16"/>
        <v>295.40000000000032</v>
      </c>
      <c r="GQ20" s="41">
        <f t="shared" si="16"/>
        <v>-143.69999999999959</v>
      </c>
      <c r="GR20" s="41">
        <f t="shared" si="16"/>
        <v>259.09999999999923</v>
      </c>
      <c r="GS20" s="43">
        <f t="shared" si="16"/>
        <v>-7.0000000000013642</v>
      </c>
      <c r="GT20" s="43">
        <f t="shared" si="16"/>
        <v>-128.10000000000036</v>
      </c>
      <c r="GU20" s="43">
        <f t="shared" si="16"/>
        <v>76.400000000001455</v>
      </c>
      <c r="GV20" s="43">
        <f t="shared" si="16"/>
        <v>247.18200000000047</v>
      </c>
      <c r="GW20" s="43">
        <v>223.0199999999968</v>
      </c>
      <c r="GX20" s="44">
        <f>GX7-GX12</f>
        <v>215.20000000000437</v>
      </c>
      <c r="GY20" s="44">
        <f>GY7-GY12</f>
        <v>-207.80000000000291</v>
      </c>
      <c r="GZ20" s="43">
        <v>395.89999999999986</v>
      </c>
      <c r="HA20" s="43">
        <v>136.2000000000005</v>
      </c>
      <c r="HB20" s="43">
        <v>122.89999999999918</v>
      </c>
      <c r="HC20" s="43">
        <v>588.40000000000191</v>
      </c>
      <c r="HD20" s="43">
        <v>116.30000000000018</v>
      </c>
      <c r="HE20" s="43">
        <v>-117.30000000000109</v>
      </c>
      <c r="HF20" s="43">
        <v>-184.20000000000164</v>
      </c>
      <c r="HG20" s="43">
        <v>338.20000000000073</v>
      </c>
      <c r="HH20" s="43">
        <v>235.19999999999891</v>
      </c>
      <c r="HI20" s="43">
        <v>174.5</v>
      </c>
      <c r="HJ20" s="43">
        <v>31.5</v>
      </c>
      <c r="HK20" s="44">
        <v>-49.199999999998909</v>
      </c>
      <c r="HL20" s="42">
        <v>261.59999999999991</v>
      </c>
      <c r="HM20" s="46">
        <v>117.19999999999982</v>
      </c>
      <c r="HN20" s="46"/>
    </row>
    <row r="21" spans="1:222" s="48" customFormat="1" ht="15.75">
      <c r="A21" s="49">
        <v>0</v>
      </c>
      <c r="B21" s="28" t="s">
        <v>48</v>
      </c>
      <c r="C21" s="29">
        <v>31</v>
      </c>
      <c r="D21" s="105">
        <f>D22-D23</f>
        <v>0.19999999999999973</v>
      </c>
      <c r="E21" s="105">
        <f>E22-E23</f>
        <v>31.8</v>
      </c>
      <c r="F21" s="105">
        <f t="shared" ref="F21:BQ21" si="17">F22-F23</f>
        <v>37.799999999999997</v>
      </c>
      <c r="G21" s="105">
        <f t="shared" si="17"/>
        <v>25.4</v>
      </c>
      <c r="H21" s="105">
        <f t="shared" si="17"/>
        <v>0</v>
      </c>
      <c r="I21" s="105">
        <f t="shared" si="17"/>
        <v>29</v>
      </c>
      <c r="J21" s="105">
        <f t="shared" si="17"/>
        <v>71</v>
      </c>
      <c r="K21" s="105">
        <f t="shared" si="17"/>
        <v>-20.799999999999997</v>
      </c>
      <c r="L21" s="105">
        <f t="shared" si="17"/>
        <v>-26.800000000000011</v>
      </c>
      <c r="M21" s="105">
        <f t="shared" si="17"/>
        <v>58.099999999999994</v>
      </c>
      <c r="N21" s="105">
        <f t="shared" si="17"/>
        <v>67.199999999999989</v>
      </c>
      <c r="O21" s="105">
        <f t="shared" si="17"/>
        <v>5.7999999999999972</v>
      </c>
      <c r="P21" s="106">
        <f t="shared" si="17"/>
        <v>7.2000000000000028</v>
      </c>
      <c r="Q21" s="105">
        <f t="shared" si="17"/>
        <v>29.700000000000003</v>
      </c>
      <c r="R21" s="105">
        <f t="shared" si="17"/>
        <v>163.70000000000002</v>
      </c>
      <c r="S21" s="105">
        <f t="shared" si="17"/>
        <v>-124.1</v>
      </c>
      <c r="T21" s="105">
        <f t="shared" si="17"/>
        <v>47.400000000000006</v>
      </c>
      <c r="U21" s="105">
        <f t="shared" si="17"/>
        <v>24.099999999999998</v>
      </c>
      <c r="V21" s="105">
        <f t="shared" si="17"/>
        <v>-73.400000000000006</v>
      </c>
      <c r="W21" s="105">
        <f t="shared" si="17"/>
        <v>14.5</v>
      </c>
      <c r="X21" s="105">
        <f t="shared" si="17"/>
        <v>17.200000000000124</v>
      </c>
      <c r="Y21" s="105">
        <f t="shared" si="17"/>
        <v>174.19999999999993</v>
      </c>
      <c r="Z21" s="105">
        <f t="shared" si="17"/>
        <v>-46.900000000000006</v>
      </c>
      <c r="AA21" s="105">
        <f t="shared" si="17"/>
        <v>40.399999999999864</v>
      </c>
      <c r="AB21" s="107">
        <f t="shared" si="17"/>
        <v>-2.1000000000000014</v>
      </c>
      <c r="AC21" s="108">
        <f t="shared" si="17"/>
        <v>12.200000000000003</v>
      </c>
      <c r="AD21" s="108">
        <f t="shared" si="17"/>
        <v>-29.100000000000009</v>
      </c>
      <c r="AE21" s="108">
        <f t="shared" si="17"/>
        <v>-96.800000000000011</v>
      </c>
      <c r="AF21" s="108">
        <f t="shared" si="17"/>
        <v>-2.9000000000000057</v>
      </c>
      <c r="AG21" s="108">
        <f t="shared" si="17"/>
        <v>-33.20000000000006</v>
      </c>
      <c r="AH21" s="108">
        <f t="shared" si="17"/>
        <v>77.800000000000011</v>
      </c>
      <c r="AI21" s="108">
        <f t="shared" si="17"/>
        <v>59.300000000000011</v>
      </c>
      <c r="AJ21" s="108">
        <f t="shared" si="17"/>
        <v>60.900000000000148</v>
      </c>
      <c r="AK21" s="108">
        <f t="shared" si="17"/>
        <v>102.69999999999999</v>
      </c>
      <c r="AL21" s="108">
        <f t="shared" si="17"/>
        <v>58.799999999999883</v>
      </c>
      <c r="AM21" s="108">
        <f t="shared" si="17"/>
        <v>117.1</v>
      </c>
      <c r="AN21" s="107">
        <f t="shared" si="17"/>
        <v>-13.100000000000001</v>
      </c>
      <c r="AO21" s="36">
        <f t="shared" si="17"/>
        <v>-6.2000000000000028</v>
      </c>
      <c r="AP21" s="36">
        <f t="shared" si="17"/>
        <v>117.8</v>
      </c>
      <c r="AQ21" s="36">
        <f t="shared" si="17"/>
        <v>66.399999999999991</v>
      </c>
      <c r="AR21" s="36">
        <f t="shared" si="17"/>
        <v>43.499999999999993</v>
      </c>
      <c r="AS21" s="36">
        <f t="shared" si="17"/>
        <v>38.999999999999943</v>
      </c>
      <c r="AT21" s="36">
        <f t="shared" si="17"/>
        <v>129.60000000000002</v>
      </c>
      <c r="AU21" s="36">
        <f t="shared" si="17"/>
        <v>37.5</v>
      </c>
      <c r="AV21" s="36">
        <f t="shared" si="17"/>
        <v>58.09999999999993</v>
      </c>
      <c r="AW21" s="36">
        <f t="shared" si="17"/>
        <v>79.900000000000006</v>
      </c>
      <c r="AX21" s="36">
        <f t="shared" si="17"/>
        <v>86.4</v>
      </c>
      <c r="AY21" s="36">
        <f t="shared" si="17"/>
        <v>107.9</v>
      </c>
      <c r="AZ21" s="35">
        <f t="shared" si="17"/>
        <v>6.0999999999999979</v>
      </c>
      <c r="BA21" s="36">
        <f t="shared" si="17"/>
        <v>28.699999999999996</v>
      </c>
      <c r="BB21" s="36">
        <f t="shared" si="17"/>
        <v>30.499999999999986</v>
      </c>
      <c r="BC21" s="36">
        <f t="shared" si="17"/>
        <v>56.899999999999991</v>
      </c>
      <c r="BD21" s="36">
        <f t="shared" si="17"/>
        <v>57.099999999999994</v>
      </c>
      <c r="BE21" s="36">
        <f t="shared" si="17"/>
        <v>74.7</v>
      </c>
      <c r="BF21" s="36">
        <f t="shared" si="17"/>
        <v>71.500000000000028</v>
      </c>
      <c r="BG21" s="36">
        <f t="shared" si="17"/>
        <v>98.8</v>
      </c>
      <c r="BH21" s="36">
        <f t="shared" si="17"/>
        <v>85.000000000000071</v>
      </c>
      <c r="BI21" s="36">
        <f t="shared" si="17"/>
        <v>101.30000000000004</v>
      </c>
      <c r="BJ21" s="36">
        <f t="shared" si="17"/>
        <v>83.399999999999892</v>
      </c>
      <c r="BK21" s="36">
        <f t="shared" si="17"/>
        <v>179.59999999999985</v>
      </c>
      <c r="BL21" s="35">
        <f t="shared" si="17"/>
        <v>54.899999999999991</v>
      </c>
      <c r="BM21" s="36">
        <f t="shared" si="17"/>
        <v>80.5</v>
      </c>
      <c r="BN21" s="36">
        <f t="shared" si="17"/>
        <v>70.200000000000017</v>
      </c>
      <c r="BO21" s="36">
        <f t="shared" si="17"/>
        <v>56.000000000000014</v>
      </c>
      <c r="BP21" s="36">
        <f t="shared" si="17"/>
        <v>96.499999999999986</v>
      </c>
      <c r="BQ21" s="36">
        <f t="shared" si="17"/>
        <v>49.999999999999929</v>
      </c>
      <c r="BR21" s="83">
        <f t="shared" ref="BR21:CA21" si="18">BR22-BR23</f>
        <v>94.400000000000176</v>
      </c>
      <c r="BS21" s="83">
        <f t="shared" si="18"/>
        <v>69.999999999999858</v>
      </c>
      <c r="BT21" s="83">
        <f t="shared" si="18"/>
        <v>63.899999999999991</v>
      </c>
      <c r="BU21" s="83">
        <f t="shared" si="18"/>
        <v>-8.800000000000054</v>
      </c>
      <c r="BV21" s="83">
        <f t="shared" si="18"/>
        <v>-48.499999999999943</v>
      </c>
      <c r="BW21" s="83">
        <f t="shared" si="18"/>
        <v>176.69999999999993</v>
      </c>
      <c r="BX21" s="88">
        <f t="shared" si="18"/>
        <v>-6.4899999999999949</v>
      </c>
      <c r="BY21" s="83">
        <f t="shared" si="18"/>
        <v>29.689999999999991</v>
      </c>
      <c r="BZ21" s="83">
        <f t="shared" si="18"/>
        <v>14.899999999999984</v>
      </c>
      <c r="CA21" s="82">
        <f t="shared" si="18"/>
        <v>35.40000000000002</v>
      </c>
      <c r="CB21" s="82">
        <f>CB22-CB23</f>
        <v>-21.699999999999989</v>
      </c>
      <c r="CC21" s="83">
        <f>CC22-CC23</f>
        <v>59.300000000000011</v>
      </c>
      <c r="CD21" s="83">
        <v>64.100000000000023</v>
      </c>
      <c r="CE21" s="83">
        <v>70.099999999999966</v>
      </c>
      <c r="CF21" s="82">
        <v>71.399999999999991</v>
      </c>
      <c r="CG21" s="83">
        <v>71.19999999999996</v>
      </c>
      <c r="CH21" s="27">
        <v>29.299999999999983</v>
      </c>
      <c r="CI21" s="56">
        <f t="shared" ref="CI21:EP21" si="19">CI22-CI23</f>
        <v>120.49999999999997</v>
      </c>
      <c r="CJ21" s="81">
        <f t="shared" si="19"/>
        <v>8.7000000000000011</v>
      </c>
      <c r="CK21" s="82">
        <f t="shared" si="19"/>
        <v>12.000000000000002</v>
      </c>
      <c r="CL21" s="82">
        <f t="shared" si="19"/>
        <v>35.5</v>
      </c>
      <c r="CM21" s="89">
        <f t="shared" si="19"/>
        <v>28.600000000000009</v>
      </c>
      <c r="CN21" s="89">
        <f t="shared" si="19"/>
        <v>46.599999999999987</v>
      </c>
      <c r="CO21" s="89">
        <f t="shared" si="19"/>
        <v>26.499999999999979</v>
      </c>
      <c r="CP21" s="89">
        <f t="shared" si="19"/>
        <v>69.499999999999986</v>
      </c>
      <c r="CQ21" s="89">
        <f t="shared" si="19"/>
        <v>65.200000000000088</v>
      </c>
      <c r="CR21" s="89">
        <f t="shared" si="19"/>
        <v>63.299999999999955</v>
      </c>
      <c r="CS21" s="89">
        <f t="shared" si="19"/>
        <v>66.599999999999994</v>
      </c>
      <c r="CT21" s="109">
        <f t="shared" si="19"/>
        <v>68.30000000000004</v>
      </c>
      <c r="CU21" s="109">
        <f t="shared" si="19"/>
        <v>199.39999999999989</v>
      </c>
      <c r="CV21" s="88">
        <f t="shared" si="19"/>
        <v>10.300000000000002</v>
      </c>
      <c r="CW21" s="83">
        <f t="shared" si="19"/>
        <v>11.499999999999991</v>
      </c>
      <c r="CX21" s="83">
        <f t="shared" si="19"/>
        <v>5.9999999999999893</v>
      </c>
      <c r="CY21" s="83">
        <f t="shared" si="19"/>
        <v>28.600000000000023</v>
      </c>
      <c r="CZ21" s="83">
        <f t="shared" si="19"/>
        <v>35.700000000000003</v>
      </c>
      <c r="DA21" s="83">
        <f t="shared" si="19"/>
        <v>89.1</v>
      </c>
      <c r="DB21" s="83">
        <f t="shared" si="19"/>
        <v>46.135000000000062</v>
      </c>
      <c r="DC21" s="83">
        <f t="shared" si="19"/>
        <v>49.112999999999928</v>
      </c>
      <c r="DD21" s="83">
        <f t="shared" si="19"/>
        <v>58.95600000000006</v>
      </c>
      <c r="DE21" s="83">
        <f t="shared" si="19"/>
        <v>65.199999999999903</v>
      </c>
      <c r="DF21" s="83">
        <f t="shared" si="19"/>
        <v>86.600000000000023</v>
      </c>
      <c r="DG21" s="92">
        <f t="shared" si="19"/>
        <v>130.49599999999998</v>
      </c>
      <c r="DH21" s="93">
        <f t="shared" si="19"/>
        <v>12.399999999999999</v>
      </c>
      <c r="DI21" s="41">
        <f t="shared" si="19"/>
        <v>34.000000000000014</v>
      </c>
      <c r="DJ21" s="41">
        <f t="shared" si="19"/>
        <v>-4.7000000000000242</v>
      </c>
      <c r="DK21" s="34">
        <f t="shared" si="19"/>
        <v>25.300000000000011</v>
      </c>
      <c r="DL21" s="34">
        <f t="shared" si="19"/>
        <v>23.599999999999937</v>
      </c>
      <c r="DM21" s="34">
        <f t="shared" si="19"/>
        <v>13.599999999999994</v>
      </c>
      <c r="DN21" s="34">
        <f t="shared" si="19"/>
        <v>30.900000000000063</v>
      </c>
      <c r="DO21" s="34">
        <f t="shared" si="19"/>
        <v>32.899999999999977</v>
      </c>
      <c r="DP21" s="34">
        <f t="shared" si="19"/>
        <v>36.6</v>
      </c>
      <c r="DQ21" s="34">
        <f t="shared" si="19"/>
        <v>38.199999999999896</v>
      </c>
      <c r="DR21" s="34">
        <f t="shared" si="19"/>
        <v>61.700000000000131</v>
      </c>
      <c r="DS21" s="34">
        <f t="shared" si="19"/>
        <v>88.299999999999983</v>
      </c>
      <c r="DT21" s="88">
        <f t="shared" si="19"/>
        <v>-0.5</v>
      </c>
      <c r="DU21" s="83">
        <f t="shared" si="19"/>
        <v>36.900000000000006</v>
      </c>
      <c r="DV21" s="83">
        <f t="shared" si="19"/>
        <v>21.200000000000024</v>
      </c>
      <c r="DW21" s="83">
        <f t="shared" si="19"/>
        <v>44.099999999999959</v>
      </c>
      <c r="DX21" s="83">
        <f t="shared" si="19"/>
        <v>29.400000000000041</v>
      </c>
      <c r="DY21" s="83">
        <f t="shared" si="19"/>
        <v>19</v>
      </c>
      <c r="DZ21" s="83">
        <f t="shared" si="19"/>
        <v>27.700000000000017</v>
      </c>
      <c r="EA21" s="83">
        <f t="shared" si="19"/>
        <v>53.999999999999972</v>
      </c>
      <c r="EB21" s="83">
        <f t="shared" si="19"/>
        <v>52</v>
      </c>
      <c r="EC21" s="83">
        <f t="shared" si="19"/>
        <v>58.299999999999926</v>
      </c>
      <c r="ED21" s="83">
        <f t="shared" si="19"/>
        <v>46.100000000000165</v>
      </c>
      <c r="EE21" s="92">
        <f t="shared" si="19"/>
        <v>27.89999999999975</v>
      </c>
      <c r="EF21" s="88">
        <f t="shared" si="19"/>
        <v>9.1999999999999993</v>
      </c>
      <c r="EG21" s="83">
        <f t="shared" si="19"/>
        <v>14.2</v>
      </c>
      <c r="EH21" s="83">
        <f t="shared" si="19"/>
        <v>60.399999999999991</v>
      </c>
      <c r="EI21" s="83">
        <f t="shared" si="19"/>
        <v>33.6</v>
      </c>
      <c r="EJ21" s="83">
        <f t="shared" si="19"/>
        <v>62.099999999999994</v>
      </c>
      <c r="EK21" s="83">
        <f t="shared" si="19"/>
        <v>121</v>
      </c>
      <c r="EL21" s="83">
        <f t="shared" si="19"/>
        <v>29.500000000000014</v>
      </c>
      <c r="EM21" s="83">
        <f t="shared" si="19"/>
        <v>70.600000000000065</v>
      </c>
      <c r="EN21" s="83">
        <f t="shared" si="19"/>
        <v>166.19999999999985</v>
      </c>
      <c r="EO21" s="83">
        <f t="shared" si="19"/>
        <v>84.600000000000037</v>
      </c>
      <c r="EP21" s="83">
        <f t="shared" si="19"/>
        <v>78.799999999999955</v>
      </c>
      <c r="EQ21" s="83">
        <v>144.00000000000006</v>
      </c>
      <c r="ER21" s="93">
        <f t="shared" ref="ER21:GA21" si="20">ER22-ER23</f>
        <v>124.89999999999999</v>
      </c>
      <c r="ES21" s="41">
        <f t="shared" si="20"/>
        <v>65.500000000000014</v>
      </c>
      <c r="ET21" s="41">
        <f t="shared" si="20"/>
        <v>86.999999999999943</v>
      </c>
      <c r="EU21" s="41">
        <f t="shared" si="20"/>
        <v>37.800000000000082</v>
      </c>
      <c r="EV21" s="41">
        <f t="shared" si="20"/>
        <v>84.299999999999926</v>
      </c>
      <c r="EW21" s="41">
        <f t="shared" si="20"/>
        <v>123.50000000000014</v>
      </c>
      <c r="EX21" s="41">
        <f t="shared" si="20"/>
        <v>71.299999999999869</v>
      </c>
      <c r="EY21" s="41">
        <f t="shared" si="20"/>
        <v>93.900000000000063</v>
      </c>
      <c r="EZ21" s="83">
        <f t="shared" si="20"/>
        <v>151.50000000000006</v>
      </c>
      <c r="FA21" s="83">
        <f t="shared" si="20"/>
        <v>62.599999999999909</v>
      </c>
      <c r="FB21" s="83">
        <f t="shared" si="20"/>
        <v>134.99999999999983</v>
      </c>
      <c r="FC21" s="83">
        <f t="shared" si="20"/>
        <v>773.9000000000002</v>
      </c>
      <c r="FD21" s="93">
        <f t="shared" si="20"/>
        <v>111.6</v>
      </c>
      <c r="FE21" s="41">
        <f t="shared" si="20"/>
        <v>70.000000000000014</v>
      </c>
      <c r="FF21" s="41">
        <f t="shared" si="20"/>
        <v>113.59999999999997</v>
      </c>
      <c r="FG21" s="41">
        <f t="shared" si="20"/>
        <v>135.5</v>
      </c>
      <c r="FH21" s="41">
        <f t="shared" si="20"/>
        <v>131.20000000000007</v>
      </c>
      <c r="FI21" s="41">
        <f t="shared" si="20"/>
        <v>177.09999999999997</v>
      </c>
      <c r="FJ21" s="41">
        <f t="shared" si="20"/>
        <v>131.5800000000001</v>
      </c>
      <c r="FK21" s="41">
        <f t="shared" si="20"/>
        <v>151.92000000000002</v>
      </c>
      <c r="FL21" s="83">
        <f t="shared" si="20"/>
        <v>312.70000000000005</v>
      </c>
      <c r="FM21" s="83">
        <f t="shared" si="20"/>
        <v>164.19999999999987</v>
      </c>
      <c r="FN21" s="83">
        <f t="shared" si="20"/>
        <v>164.39999999999981</v>
      </c>
      <c r="FO21" s="83">
        <f t="shared" si="20"/>
        <v>499.10000000000014</v>
      </c>
      <c r="FP21" s="93">
        <f t="shared" si="20"/>
        <v>92.9</v>
      </c>
      <c r="FQ21" s="41">
        <f t="shared" si="20"/>
        <v>99.5</v>
      </c>
      <c r="FR21" s="41">
        <f t="shared" si="20"/>
        <v>177.3</v>
      </c>
      <c r="FS21" s="41">
        <f t="shared" si="20"/>
        <v>145.39999999999992</v>
      </c>
      <c r="FT21" s="41">
        <f t="shared" si="20"/>
        <v>87.700000000000045</v>
      </c>
      <c r="FU21" s="41">
        <f t="shared" si="20"/>
        <v>159.20000000000005</v>
      </c>
      <c r="FV21" s="41">
        <f t="shared" si="20"/>
        <v>227.79999999999993</v>
      </c>
      <c r="FW21" s="41">
        <f t="shared" si="20"/>
        <v>145.29999999999995</v>
      </c>
      <c r="FX21" s="41">
        <f t="shared" si="20"/>
        <v>264.40000000000038</v>
      </c>
      <c r="FY21" s="41">
        <f t="shared" si="20"/>
        <v>225.99999999999963</v>
      </c>
      <c r="FZ21" s="41">
        <f t="shared" si="20"/>
        <v>179.30000000000024</v>
      </c>
      <c r="GA21" s="41">
        <f t="shared" si="20"/>
        <v>416.1</v>
      </c>
      <c r="GB21" s="93">
        <f>GB22-GB23</f>
        <v>140.80000000000001</v>
      </c>
      <c r="GC21" s="41">
        <f t="shared" ref="GC21:GL21" si="21">GC22-GC23</f>
        <v>145.99999999999997</v>
      </c>
      <c r="GD21" s="41">
        <f t="shared" si="21"/>
        <v>148.70000000000002</v>
      </c>
      <c r="GE21" s="41">
        <f t="shared" si="21"/>
        <v>118.1</v>
      </c>
      <c r="GF21" s="41">
        <f t="shared" si="21"/>
        <v>159</v>
      </c>
      <c r="GG21" s="41">
        <f t="shared" si="21"/>
        <v>259.30000000000018</v>
      </c>
      <c r="GH21" s="41">
        <f t="shared" si="21"/>
        <v>156.19999999999979</v>
      </c>
      <c r="GI21" s="41">
        <f t="shared" si="21"/>
        <v>191.00000000000023</v>
      </c>
      <c r="GJ21" s="41">
        <f t="shared" si="21"/>
        <v>266.79999999999984</v>
      </c>
      <c r="GK21" s="41">
        <f t="shared" si="21"/>
        <v>147.19999999999996</v>
      </c>
      <c r="GL21" s="41">
        <f t="shared" si="21"/>
        <v>183.89999999999984</v>
      </c>
      <c r="GM21" s="41">
        <v>414.60000000000014</v>
      </c>
      <c r="GN21" s="81">
        <f t="shared" ref="GN21:GV21" si="22">GN22-GN23</f>
        <v>177.5</v>
      </c>
      <c r="GO21" s="82">
        <f t="shared" si="22"/>
        <v>134.19999999999999</v>
      </c>
      <c r="GP21" s="82">
        <f t="shared" si="22"/>
        <v>198.8000000000001</v>
      </c>
      <c r="GQ21" s="82">
        <f t="shared" si="22"/>
        <v>159.69999999999993</v>
      </c>
      <c r="GR21" s="41">
        <f t="shared" si="22"/>
        <v>171.39999999999981</v>
      </c>
      <c r="GS21" s="43">
        <f t="shared" si="22"/>
        <v>206.60000000000005</v>
      </c>
      <c r="GT21" s="43">
        <f t="shared" si="22"/>
        <v>214.69999999999982</v>
      </c>
      <c r="GU21" s="43">
        <f t="shared" si="22"/>
        <v>244.00000000000034</v>
      </c>
      <c r="GV21" s="43">
        <f t="shared" si="22"/>
        <v>454.80000000000018</v>
      </c>
      <c r="GW21" s="43">
        <v>147.503017</v>
      </c>
      <c r="GX21" s="44">
        <v>303.5</v>
      </c>
      <c r="GY21" s="44">
        <v>688.79999999999973</v>
      </c>
      <c r="GZ21" s="45">
        <v>146.20000000000002</v>
      </c>
      <c r="HA21" s="43">
        <v>220.6</v>
      </c>
      <c r="HB21" s="43">
        <v>186.7</v>
      </c>
      <c r="HC21" s="43">
        <v>319.39999999999986</v>
      </c>
      <c r="HD21" s="43">
        <v>280.10000000000019</v>
      </c>
      <c r="HE21" s="43">
        <v>241.99999999999963</v>
      </c>
      <c r="HF21" s="43">
        <v>210.70000000000005</v>
      </c>
      <c r="HG21" s="43">
        <v>503.50000000000011</v>
      </c>
      <c r="HH21" s="43">
        <v>429.89999999999981</v>
      </c>
      <c r="HI21" s="43">
        <v>329.17000000000007</v>
      </c>
      <c r="HJ21" s="43">
        <v>380.43000000000018</v>
      </c>
      <c r="HK21" s="44">
        <v>520.70000000000005</v>
      </c>
      <c r="HL21" s="42">
        <v>354.79999999999995</v>
      </c>
      <c r="HM21" s="46">
        <v>290.8</v>
      </c>
      <c r="HN21" s="75"/>
    </row>
    <row r="22" spans="1:222" s="48" customFormat="1" ht="15.75">
      <c r="A22" s="83">
        <f>SUM(A23:A24)</f>
        <v>87.700000000000031</v>
      </c>
      <c r="B22" s="50" t="s">
        <v>49</v>
      </c>
      <c r="C22" s="51">
        <v>31.1</v>
      </c>
      <c r="D22" s="36">
        <v>4.0999999999999996</v>
      </c>
      <c r="E22" s="52">
        <v>34</v>
      </c>
      <c r="F22" s="52">
        <v>42.8</v>
      </c>
      <c r="G22" s="52">
        <v>34.299999999999997</v>
      </c>
      <c r="H22" s="52">
        <v>49.1</v>
      </c>
      <c r="I22" s="53">
        <v>67.3</v>
      </c>
      <c r="J22" s="53">
        <v>83.1</v>
      </c>
      <c r="K22" s="53">
        <v>69.3</v>
      </c>
      <c r="L22" s="53">
        <v>70.599999999999994</v>
      </c>
      <c r="M22" s="53">
        <v>92.1</v>
      </c>
      <c r="N22" s="53">
        <v>72.5</v>
      </c>
      <c r="O22" s="52">
        <v>123.1</v>
      </c>
      <c r="P22" s="54">
        <v>26.1</v>
      </c>
      <c r="Q22" s="56">
        <v>42.7</v>
      </c>
      <c r="R22" s="55">
        <v>170.8</v>
      </c>
      <c r="S22" s="56">
        <v>-77.7</v>
      </c>
      <c r="T22" s="55">
        <v>66.7</v>
      </c>
      <c r="U22" s="55">
        <v>37.9</v>
      </c>
      <c r="V22" s="55">
        <v>84.4</v>
      </c>
      <c r="W22" s="55">
        <v>102.4</v>
      </c>
      <c r="X22" s="55">
        <v>40.800000000000125</v>
      </c>
      <c r="Y22" s="55">
        <v>237.7</v>
      </c>
      <c r="Z22" s="52">
        <v>146.5</v>
      </c>
      <c r="AA22" s="52">
        <v>89.399999999999864</v>
      </c>
      <c r="AB22" s="54">
        <v>29.7</v>
      </c>
      <c r="AC22" s="55">
        <v>37.6</v>
      </c>
      <c r="AD22" s="52">
        <v>52.3</v>
      </c>
      <c r="AE22" s="27">
        <v>75.5</v>
      </c>
      <c r="AF22" s="55">
        <v>72.099999999999994</v>
      </c>
      <c r="AG22" s="55">
        <v>62.3</v>
      </c>
      <c r="AH22" s="55">
        <v>97.2</v>
      </c>
      <c r="AI22" s="99">
        <v>66.999999999999943</v>
      </c>
      <c r="AJ22" s="55">
        <v>70.300000000000125</v>
      </c>
      <c r="AK22" s="55">
        <v>113.1</v>
      </c>
      <c r="AL22" s="55">
        <v>72.999999999999886</v>
      </c>
      <c r="AM22" s="55">
        <v>143.19999999999999</v>
      </c>
      <c r="AN22" s="68">
        <v>28</v>
      </c>
      <c r="AO22" s="56">
        <v>25.4</v>
      </c>
      <c r="AP22" s="53">
        <v>68.599999999999994</v>
      </c>
      <c r="AQ22" s="55">
        <v>68.599999999999994</v>
      </c>
      <c r="AR22" s="63">
        <v>75.599999999999994</v>
      </c>
      <c r="AS22" s="55">
        <v>65.499999999999943</v>
      </c>
      <c r="AT22" s="59">
        <v>136.30000000000001</v>
      </c>
      <c r="AU22" s="55">
        <v>66.7</v>
      </c>
      <c r="AV22" s="55">
        <v>70.699999999999932</v>
      </c>
      <c r="AW22" s="55">
        <v>84.9</v>
      </c>
      <c r="AX22" s="56">
        <v>88.5</v>
      </c>
      <c r="AY22" s="55">
        <v>128.30000000000001</v>
      </c>
      <c r="AZ22" s="61">
        <v>17.899999999999999</v>
      </c>
      <c r="BA22" s="55">
        <v>29.899999999999995</v>
      </c>
      <c r="BB22" s="27">
        <v>39.199999999999989</v>
      </c>
      <c r="BC22" s="55">
        <v>59.899999999999991</v>
      </c>
      <c r="BD22" s="27">
        <v>60.599999999999994</v>
      </c>
      <c r="BE22" s="56">
        <v>82.7</v>
      </c>
      <c r="BF22" s="27">
        <v>83.800000000000011</v>
      </c>
      <c r="BG22" s="56">
        <v>112.3</v>
      </c>
      <c r="BH22" s="55">
        <v>117.00000000000006</v>
      </c>
      <c r="BI22" s="27">
        <v>111.20000000000005</v>
      </c>
      <c r="BJ22" s="55">
        <v>101.59999999999991</v>
      </c>
      <c r="BK22" s="55">
        <v>204.19999999999982</v>
      </c>
      <c r="BL22" s="54">
        <v>60.599999999999994</v>
      </c>
      <c r="BM22" s="55">
        <v>85.6</v>
      </c>
      <c r="BN22" s="55">
        <v>81.300000000000011</v>
      </c>
      <c r="BO22" s="55">
        <v>66.800000000000011</v>
      </c>
      <c r="BP22" s="56">
        <v>100.19999999999999</v>
      </c>
      <c r="BQ22" s="55">
        <v>67.699999999999932</v>
      </c>
      <c r="BR22" s="27">
        <v>102.30000000000018</v>
      </c>
      <c r="BS22" s="27">
        <v>77.399999999999864</v>
      </c>
      <c r="BT22" s="27">
        <v>72</v>
      </c>
      <c r="BU22" s="55">
        <v>71.699999999999932</v>
      </c>
      <c r="BV22" s="55">
        <v>54.800000000000068</v>
      </c>
      <c r="BW22" s="56">
        <v>198.69999999999993</v>
      </c>
      <c r="BX22" s="62">
        <v>17.730000000000004</v>
      </c>
      <c r="BY22" s="52">
        <v>32.069999999999993</v>
      </c>
      <c r="BZ22" s="27">
        <v>40.999999999999986</v>
      </c>
      <c r="CA22" s="55">
        <v>50.800000000000011</v>
      </c>
      <c r="CB22" s="55">
        <v>72.200000000000017</v>
      </c>
      <c r="CC22" s="27">
        <v>65.800000000000011</v>
      </c>
      <c r="CD22" s="27">
        <v>67.800000000000011</v>
      </c>
      <c r="CE22" s="27">
        <v>73.5</v>
      </c>
      <c r="CF22" s="55">
        <v>75.600000000000023</v>
      </c>
      <c r="CG22" s="27">
        <v>72.199999999999989</v>
      </c>
      <c r="CH22" s="27">
        <v>33.799999999999955</v>
      </c>
      <c r="CI22" s="56">
        <v>125.89999999999998</v>
      </c>
      <c r="CJ22" s="54">
        <v>8.8000000000000007</v>
      </c>
      <c r="CK22" s="55">
        <v>12.300000000000002</v>
      </c>
      <c r="CL22" s="52">
        <v>40</v>
      </c>
      <c r="CM22" s="63">
        <v>28.70000000000001</v>
      </c>
      <c r="CN22" s="27">
        <v>47.699999999999989</v>
      </c>
      <c r="CO22" s="55">
        <v>33.899999999999977</v>
      </c>
      <c r="CP22" s="55">
        <v>71.299999999999983</v>
      </c>
      <c r="CQ22" s="27">
        <v>66.500000000000085</v>
      </c>
      <c r="CR22" s="27">
        <v>76.799999999999955</v>
      </c>
      <c r="CS22" s="27">
        <v>91</v>
      </c>
      <c r="CT22" s="27">
        <v>77.200000000000045</v>
      </c>
      <c r="CU22" s="55">
        <v>213.49999999999989</v>
      </c>
      <c r="CV22" s="54">
        <v>18.900000000000002</v>
      </c>
      <c r="CW22" s="55">
        <v>20.799999999999994</v>
      </c>
      <c r="CX22" s="52">
        <v>26.29999999999999</v>
      </c>
      <c r="CY22" s="56">
        <v>28.700000000000017</v>
      </c>
      <c r="CZ22" s="56">
        <v>36.700000000000003</v>
      </c>
      <c r="DA22" s="27">
        <v>100.9</v>
      </c>
      <c r="DB22" s="56">
        <v>46.296000000000049</v>
      </c>
      <c r="DC22" s="65">
        <v>50.312999999999931</v>
      </c>
      <c r="DD22" s="27">
        <v>72.500000000000057</v>
      </c>
      <c r="DE22" s="27">
        <v>65.390999999999906</v>
      </c>
      <c r="DF22" s="55">
        <v>87.100000000000023</v>
      </c>
      <c r="DG22" s="76">
        <v>144.39999999999998</v>
      </c>
      <c r="DH22" s="54">
        <v>27.7</v>
      </c>
      <c r="DI22" s="52">
        <v>44.600000000000009</v>
      </c>
      <c r="DJ22" s="63">
        <v>32.59999999999998</v>
      </c>
      <c r="DK22" s="66">
        <v>41.2</v>
      </c>
      <c r="DL22" s="63">
        <v>46.299999999999955</v>
      </c>
      <c r="DM22" s="49">
        <v>48.400000000000006</v>
      </c>
      <c r="DN22" s="27">
        <v>46.30000000000004</v>
      </c>
      <c r="DO22" s="27">
        <v>49.099999999999966</v>
      </c>
      <c r="DP22" s="56">
        <v>81</v>
      </c>
      <c r="DQ22" s="55">
        <v>53.299999999999898</v>
      </c>
      <c r="DR22" s="27">
        <v>77.300000000000125</v>
      </c>
      <c r="DS22" s="27">
        <v>132.39999999999998</v>
      </c>
      <c r="DT22" s="62">
        <v>14.8</v>
      </c>
      <c r="DU22" s="27">
        <v>49.2</v>
      </c>
      <c r="DV22" s="55">
        <v>39.40000000000002</v>
      </c>
      <c r="DW22" s="67">
        <v>56.299999999999969</v>
      </c>
      <c r="DX22" s="27">
        <v>41.500000000000028</v>
      </c>
      <c r="DY22" s="27">
        <v>59.900000000000006</v>
      </c>
      <c r="DZ22" s="27">
        <v>41.300000000000011</v>
      </c>
      <c r="EA22" s="49">
        <v>68.799999999999955</v>
      </c>
      <c r="EB22" s="49">
        <v>71.600000000000023</v>
      </c>
      <c r="EC22" s="27">
        <v>72.299999999999898</v>
      </c>
      <c r="ED22" s="27">
        <v>59.800000000000182</v>
      </c>
      <c r="EE22" s="77">
        <v>87.499999999999773</v>
      </c>
      <c r="EF22" s="62">
        <v>24.099999999999998</v>
      </c>
      <c r="EG22" s="55">
        <v>19.900000000000002</v>
      </c>
      <c r="EH22" s="27">
        <v>76.399999999999991</v>
      </c>
      <c r="EI22" s="27">
        <v>36.200000000000003</v>
      </c>
      <c r="EJ22" s="27">
        <v>64.699999999999989</v>
      </c>
      <c r="EK22" s="27">
        <v>138.9</v>
      </c>
      <c r="EL22" s="27">
        <v>30.800000000000011</v>
      </c>
      <c r="EM22" s="27">
        <v>72.800000000000068</v>
      </c>
      <c r="EN22" s="49">
        <v>173.29999999999984</v>
      </c>
      <c r="EO22" s="110">
        <v>85.700000000000045</v>
      </c>
      <c r="EP22" s="49">
        <v>79.799999999999955</v>
      </c>
      <c r="EQ22" s="49">
        <v>169.20000000000005</v>
      </c>
      <c r="ER22" s="68">
        <v>125.3</v>
      </c>
      <c r="ES22" s="56">
        <v>65.500000000000014</v>
      </c>
      <c r="ET22" s="56">
        <v>119.79999999999995</v>
      </c>
      <c r="EU22" s="49">
        <v>38.10000000000008</v>
      </c>
      <c r="EV22" s="56">
        <v>84.39999999999992</v>
      </c>
      <c r="EW22" s="56">
        <v>153.40000000000015</v>
      </c>
      <c r="EX22" s="56">
        <v>71.399999999999864</v>
      </c>
      <c r="EY22" s="56">
        <v>95.800000000000068</v>
      </c>
      <c r="EZ22" s="49">
        <v>167.80000000000007</v>
      </c>
      <c r="FA22" s="56">
        <v>69.099999999999909</v>
      </c>
      <c r="FB22" s="49">
        <v>136.79999999999984</v>
      </c>
      <c r="FC22" s="49">
        <v>784.80000000000018</v>
      </c>
      <c r="FD22" s="68">
        <v>113.39999999999999</v>
      </c>
      <c r="FE22" s="56">
        <v>71.500000000000014</v>
      </c>
      <c r="FF22" s="56">
        <v>128.99999999999997</v>
      </c>
      <c r="FG22" s="56">
        <v>137</v>
      </c>
      <c r="FH22" s="56">
        <v>132.80000000000007</v>
      </c>
      <c r="FI22" s="56">
        <v>199.79999999999995</v>
      </c>
      <c r="FJ22" s="56">
        <v>133.28000000000009</v>
      </c>
      <c r="FK22" s="56">
        <v>153.62</v>
      </c>
      <c r="FL22" s="49">
        <v>333.70000000000005</v>
      </c>
      <c r="FM22" s="56">
        <v>165.89999999999986</v>
      </c>
      <c r="FN22" s="49">
        <v>164.69999999999982</v>
      </c>
      <c r="FO22" s="52">
        <v>521.40000000000009</v>
      </c>
      <c r="FP22" s="68">
        <v>93.300000000000011</v>
      </c>
      <c r="FQ22" s="56">
        <v>99.5</v>
      </c>
      <c r="FR22" s="55">
        <v>221</v>
      </c>
      <c r="FS22" s="55">
        <v>145.39999999999992</v>
      </c>
      <c r="FT22" s="55">
        <v>87.700000000000045</v>
      </c>
      <c r="FU22" s="56">
        <v>172.20000000000005</v>
      </c>
      <c r="FV22" s="67">
        <v>228.69999999999993</v>
      </c>
      <c r="FW22" s="56">
        <v>145.29999999999995</v>
      </c>
      <c r="FX22" s="55">
        <v>286.10000000000036</v>
      </c>
      <c r="FY22" s="56">
        <v>225.89999999999964</v>
      </c>
      <c r="FZ22" s="55">
        <v>179.50000000000023</v>
      </c>
      <c r="GA22" s="56">
        <v>434.5</v>
      </c>
      <c r="GB22" s="68">
        <v>141.20000000000002</v>
      </c>
      <c r="GC22" s="56">
        <v>146.19999999999996</v>
      </c>
      <c r="GD22" s="56">
        <v>166.8</v>
      </c>
      <c r="GE22" s="69">
        <v>118.19999999999999</v>
      </c>
      <c r="GF22" s="56">
        <v>159</v>
      </c>
      <c r="GG22" s="56">
        <v>335.9000000000002</v>
      </c>
      <c r="GH22" s="56">
        <v>156.49999999999977</v>
      </c>
      <c r="GI22" s="55">
        <v>191.00000000000023</v>
      </c>
      <c r="GJ22" s="56">
        <v>332.89999999999986</v>
      </c>
      <c r="GK22" s="55">
        <v>147.29999999999995</v>
      </c>
      <c r="GL22" s="55">
        <v>185.69999999999982</v>
      </c>
      <c r="GM22" s="56">
        <v>463.5</v>
      </c>
      <c r="GN22" s="111">
        <v>177.6</v>
      </c>
      <c r="GO22" s="112">
        <v>134.29999999999998</v>
      </c>
      <c r="GP22" s="71">
        <v>233.40000000000009</v>
      </c>
      <c r="GQ22" s="47">
        <v>159.69999999999993</v>
      </c>
      <c r="GR22" s="71">
        <v>171.69999999999982</v>
      </c>
      <c r="GS22" s="71">
        <v>303.20000000000005</v>
      </c>
      <c r="GT22" s="113">
        <v>214.69999999999982</v>
      </c>
      <c r="GU22" s="72">
        <v>244.10000000000036</v>
      </c>
      <c r="GV22" s="72">
        <v>478.60000000000014</v>
      </c>
      <c r="GW22" s="72">
        <v>147.9</v>
      </c>
      <c r="GX22" s="72">
        <v>304.19698299999982</v>
      </c>
      <c r="GY22" s="72">
        <v>734.90000000000009</v>
      </c>
      <c r="GZ22" s="73">
        <v>146.30000000000001</v>
      </c>
      <c r="HA22" s="72">
        <v>220.60000000000002</v>
      </c>
      <c r="HB22" s="72">
        <v>216.3</v>
      </c>
      <c r="HC22" s="72">
        <v>319.39999999999986</v>
      </c>
      <c r="HD22" s="72">
        <v>280.30000000000018</v>
      </c>
      <c r="HE22" s="72">
        <v>282.89999999999964</v>
      </c>
      <c r="HF22" s="72">
        <v>210.70000000000005</v>
      </c>
      <c r="HG22" s="72">
        <v>505.10000000000014</v>
      </c>
      <c r="HH22" s="72">
        <v>460.19999999999982</v>
      </c>
      <c r="HI22" s="71">
        <v>330.07000000000016</v>
      </c>
      <c r="HJ22" s="71">
        <v>382.5300000000002</v>
      </c>
      <c r="HK22" s="72">
        <v>618.5</v>
      </c>
      <c r="HL22" s="74">
        <v>355.09999999999997</v>
      </c>
      <c r="HM22" s="47">
        <v>290.90000000000003</v>
      </c>
      <c r="HN22" s="75"/>
    </row>
    <row r="23" spans="1:222" s="48" customFormat="1" ht="15.75">
      <c r="A23" s="49">
        <v>46.500000000000014</v>
      </c>
      <c r="B23" s="50" t="s">
        <v>50</v>
      </c>
      <c r="C23" s="51">
        <v>31.2</v>
      </c>
      <c r="D23" s="52">
        <v>3.9</v>
      </c>
      <c r="E23" s="52">
        <v>2.2000000000000002</v>
      </c>
      <c r="F23" s="52">
        <v>5</v>
      </c>
      <c r="G23" s="52">
        <v>8.9</v>
      </c>
      <c r="H23" s="52">
        <v>49.1</v>
      </c>
      <c r="I23" s="53">
        <v>38.299999999999997</v>
      </c>
      <c r="J23" s="53">
        <v>12.1</v>
      </c>
      <c r="K23" s="53">
        <v>90.1</v>
      </c>
      <c r="L23" s="53">
        <v>97.4</v>
      </c>
      <c r="M23" s="53">
        <v>34</v>
      </c>
      <c r="N23" s="53">
        <v>5.3000000000000114</v>
      </c>
      <c r="O23" s="52">
        <v>117.3</v>
      </c>
      <c r="P23" s="54">
        <v>18.899999999999999</v>
      </c>
      <c r="Q23" s="56">
        <v>13</v>
      </c>
      <c r="R23" s="55">
        <v>7.1</v>
      </c>
      <c r="S23" s="56">
        <v>46.4</v>
      </c>
      <c r="T23" s="55">
        <v>19.3</v>
      </c>
      <c r="U23" s="55">
        <v>13.8</v>
      </c>
      <c r="V23" s="55">
        <v>157.80000000000001</v>
      </c>
      <c r="W23" s="55">
        <v>87.9</v>
      </c>
      <c r="X23" s="55">
        <v>23.6</v>
      </c>
      <c r="Y23" s="55">
        <v>63.500000000000057</v>
      </c>
      <c r="Z23" s="52">
        <v>193.4</v>
      </c>
      <c r="AA23" s="52">
        <v>49</v>
      </c>
      <c r="AB23" s="54">
        <v>31.8</v>
      </c>
      <c r="AC23" s="55">
        <v>25.4</v>
      </c>
      <c r="AD23" s="52">
        <v>81.400000000000006</v>
      </c>
      <c r="AE23" s="27">
        <v>172.3</v>
      </c>
      <c r="AF23" s="55">
        <v>75</v>
      </c>
      <c r="AG23" s="55">
        <v>95.500000000000057</v>
      </c>
      <c r="AH23" s="55">
        <v>19.399999999999999</v>
      </c>
      <c r="AI23" s="99">
        <v>7.6999999999999318</v>
      </c>
      <c r="AJ23" s="55">
        <v>9.3999999999999773</v>
      </c>
      <c r="AK23" s="55">
        <v>10.4</v>
      </c>
      <c r="AL23" s="55">
        <v>14.2</v>
      </c>
      <c r="AM23" s="55">
        <v>26.1</v>
      </c>
      <c r="AN23" s="68">
        <v>41.1</v>
      </c>
      <c r="AO23" s="56">
        <v>31.6</v>
      </c>
      <c r="AP23" s="53">
        <v>-49.2</v>
      </c>
      <c r="AQ23" s="55">
        <v>2.2000000000000002</v>
      </c>
      <c r="AR23" s="63">
        <v>32.1</v>
      </c>
      <c r="AS23" s="55">
        <v>26.5</v>
      </c>
      <c r="AT23" s="59">
        <v>6.7</v>
      </c>
      <c r="AU23" s="55">
        <v>29.2</v>
      </c>
      <c r="AV23" s="55">
        <v>12.6</v>
      </c>
      <c r="AW23" s="56">
        <v>5</v>
      </c>
      <c r="AX23" s="56">
        <v>2.1</v>
      </c>
      <c r="AY23" s="55">
        <v>20.399999999999999</v>
      </c>
      <c r="AZ23" s="61">
        <v>11.8</v>
      </c>
      <c r="BA23" s="55">
        <v>1.1999999999999993</v>
      </c>
      <c r="BB23" s="27">
        <v>8.7000000000000011</v>
      </c>
      <c r="BC23" s="55">
        <v>3</v>
      </c>
      <c r="BD23" s="83">
        <v>3.5</v>
      </c>
      <c r="BE23" s="41">
        <v>8</v>
      </c>
      <c r="BF23" s="27">
        <v>12.29999999999999</v>
      </c>
      <c r="BG23" s="56">
        <v>13.5</v>
      </c>
      <c r="BH23" s="55">
        <v>31.999999999999986</v>
      </c>
      <c r="BI23" s="27">
        <v>9.9000000000000057</v>
      </c>
      <c r="BJ23" s="55">
        <v>18.200000000000017</v>
      </c>
      <c r="BK23" s="55">
        <v>24.59999999999998</v>
      </c>
      <c r="BL23" s="54">
        <v>5.6999999999999993</v>
      </c>
      <c r="BM23" s="55">
        <v>5.0999999999999996</v>
      </c>
      <c r="BN23" s="55">
        <v>11.1</v>
      </c>
      <c r="BO23" s="55">
        <v>10.799999999999997</v>
      </c>
      <c r="BP23" s="56">
        <v>3.7000000000000028</v>
      </c>
      <c r="BQ23" s="55">
        <v>17.700000000000003</v>
      </c>
      <c r="BR23" s="27">
        <v>7.8999999999999986</v>
      </c>
      <c r="BS23" s="27">
        <v>7.4000000000000057</v>
      </c>
      <c r="BT23" s="27">
        <v>8.1000000000000085</v>
      </c>
      <c r="BU23" s="55">
        <v>80.499999999999986</v>
      </c>
      <c r="BV23" s="55">
        <v>103.30000000000001</v>
      </c>
      <c r="BW23" s="56">
        <v>22</v>
      </c>
      <c r="BX23" s="62">
        <v>24.22</v>
      </c>
      <c r="BY23" s="52">
        <v>2.3800000000000026</v>
      </c>
      <c r="BZ23" s="27">
        <v>26.1</v>
      </c>
      <c r="CA23" s="55">
        <v>15.399999999999991</v>
      </c>
      <c r="CB23" s="55">
        <v>93.9</v>
      </c>
      <c r="CC23" s="27">
        <v>6.5</v>
      </c>
      <c r="CD23" s="27">
        <v>3.6999999999999886</v>
      </c>
      <c r="CE23" s="27">
        <v>3.4000000000000341</v>
      </c>
      <c r="CF23" s="55">
        <v>4.1999999999999602</v>
      </c>
      <c r="CG23" s="27">
        <v>1.0000000000000284</v>
      </c>
      <c r="CH23" s="27">
        <v>4.4999999999999716</v>
      </c>
      <c r="CI23" s="56">
        <v>5.4000000000000057</v>
      </c>
      <c r="CJ23" s="54">
        <v>0.1</v>
      </c>
      <c r="CK23" s="55">
        <v>0.30000000000000004</v>
      </c>
      <c r="CL23" s="52">
        <v>4.4999999999999991</v>
      </c>
      <c r="CM23" s="63">
        <v>0.10000000000000053</v>
      </c>
      <c r="CN23" s="27">
        <v>1.0999999999999996</v>
      </c>
      <c r="CO23" s="55">
        <v>7.3999999999999986</v>
      </c>
      <c r="CP23" s="55">
        <v>1.8000000000000025</v>
      </c>
      <c r="CQ23" s="27">
        <v>1.3000000000000007</v>
      </c>
      <c r="CR23" s="27">
        <v>13.5</v>
      </c>
      <c r="CS23" s="27">
        <v>24.4</v>
      </c>
      <c r="CT23" s="27">
        <v>8.9000000000000057</v>
      </c>
      <c r="CU23" s="55">
        <v>14.099999999999994</v>
      </c>
      <c r="CV23" s="54">
        <v>8.6</v>
      </c>
      <c r="CW23" s="55">
        <v>9.3000000000000025</v>
      </c>
      <c r="CX23" s="52">
        <v>20.3</v>
      </c>
      <c r="CY23" s="56">
        <v>9.9999999999994316E-2</v>
      </c>
      <c r="CZ23" s="56">
        <v>1</v>
      </c>
      <c r="DA23" s="27">
        <v>11.800000000000011</v>
      </c>
      <c r="DB23" s="56">
        <v>0.16099999999998715</v>
      </c>
      <c r="DC23" s="65">
        <v>1.2000000000000028</v>
      </c>
      <c r="DD23" s="27">
        <v>13.543999999999997</v>
      </c>
      <c r="DE23" s="27">
        <v>0.1910000000000025</v>
      </c>
      <c r="DF23" s="55">
        <v>0.5</v>
      </c>
      <c r="DG23" s="114">
        <v>13.903999999999996</v>
      </c>
      <c r="DH23" s="54">
        <v>15.3</v>
      </c>
      <c r="DI23" s="52">
        <v>10.599999999999998</v>
      </c>
      <c r="DJ23" s="63">
        <v>37.300000000000004</v>
      </c>
      <c r="DK23" s="66">
        <v>15.899999999999991</v>
      </c>
      <c r="DL23" s="63">
        <v>22.700000000000017</v>
      </c>
      <c r="DM23" s="49">
        <v>34.800000000000011</v>
      </c>
      <c r="DN23" s="27">
        <v>15.399999999999977</v>
      </c>
      <c r="DO23" s="27">
        <v>16.199999999999989</v>
      </c>
      <c r="DP23" s="56">
        <v>44.4</v>
      </c>
      <c r="DQ23" s="55">
        <v>15.1</v>
      </c>
      <c r="DR23" s="27">
        <v>15.599999999999994</v>
      </c>
      <c r="DS23" s="27">
        <v>44.099999999999994</v>
      </c>
      <c r="DT23" s="62">
        <v>15.3</v>
      </c>
      <c r="DU23" s="27">
        <v>12.3</v>
      </c>
      <c r="DV23" s="55">
        <v>18.199999999999996</v>
      </c>
      <c r="DW23" s="67">
        <v>12.20000000000001</v>
      </c>
      <c r="DX23" s="27">
        <v>12.099999999999987</v>
      </c>
      <c r="DY23" s="27">
        <v>40.900000000000006</v>
      </c>
      <c r="DZ23" s="27">
        <v>13.599999999999994</v>
      </c>
      <c r="EA23" s="49">
        <v>14.799999999999983</v>
      </c>
      <c r="EB23" s="49">
        <v>19.600000000000023</v>
      </c>
      <c r="EC23" s="27">
        <v>13.999999999999972</v>
      </c>
      <c r="ED23" s="27">
        <v>13.700000000000017</v>
      </c>
      <c r="EE23" s="77">
        <v>59.600000000000023</v>
      </c>
      <c r="EF23" s="62">
        <v>14.899999999999999</v>
      </c>
      <c r="EG23" s="55">
        <v>5.7000000000000028</v>
      </c>
      <c r="EH23" s="27">
        <v>16</v>
      </c>
      <c r="EI23" s="27">
        <v>2.6000000000000014</v>
      </c>
      <c r="EJ23" s="27">
        <v>2.5999999999999943</v>
      </c>
      <c r="EK23" s="27">
        <v>17.900000000000006</v>
      </c>
      <c r="EL23" s="27">
        <v>1.2999999999999972</v>
      </c>
      <c r="EM23" s="27">
        <v>2.2000000000000028</v>
      </c>
      <c r="EN23" s="49">
        <v>7.0999999999999943</v>
      </c>
      <c r="EO23" s="110">
        <v>1.1000000000000085</v>
      </c>
      <c r="EP23" s="49">
        <v>1</v>
      </c>
      <c r="EQ23" s="49">
        <v>25.199999999999989</v>
      </c>
      <c r="ER23" s="68">
        <v>0.4</v>
      </c>
      <c r="ES23" s="56">
        <v>0</v>
      </c>
      <c r="ET23" s="56">
        <v>32.800000000000004</v>
      </c>
      <c r="EU23" s="49">
        <v>0.29999999999999716</v>
      </c>
      <c r="EV23" s="56">
        <v>0.10000000000000142</v>
      </c>
      <c r="EW23" s="56">
        <v>29.9</v>
      </c>
      <c r="EX23" s="56">
        <v>0.10000000000000142</v>
      </c>
      <c r="EY23" s="56">
        <v>1.8999999999999986</v>
      </c>
      <c r="EZ23" s="49">
        <v>16.299999999999997</v>
      </c>
      <c r="FA23" s="56">
        <v>6.5</v>
      </c>
      <c r="FB23" s="49">
        <v>1.7999999999999972</v>
      </c>
      <c r="FC23" s="49">
        <v>10.900000000000006</v>
      </c>
      <c r="FD23" s="68">
        <v>1.8</v>
      </c>
      <c r="FE23" s="56">
        <v>1.4999999999999998</v>
      </c>
      <c r="FF23" s="56">
        <v>15.399999999999999</v>
      </c>
      <c r="FG23" s="56">
        <v>1.5</v>
      </c>
      <c r="FH23" s="56">
        <v>1.5999999999999979</v>
      </c>
      <c r="FI23" s="56">
        <v>22.700000000000003</v>
      </c>
      <c r="FJ23" s="56">
        <v>1.7000000000000028</v>
      </c>
      <c r="FK23" s="56">
        <v>1.6999999999999957</v>
      </c>
      <c r="FL23" s="49">
        <v>21.000000000000007</v>
      </c>
      <c r="FM23" s="56">
        <v>1.7000000000000028</v>
      </c>
      <c r="FN23" s="49">
        <v>0.29999999999999716</v>
      </c>
      <c r="FO23" s="52">
        <v>22.299999999999983</v>
      </c>
      <c r="FP23" s="68">
        <v>0.4</v>
      </c>
      <c r="FQ23" s="56">
        <v>0</v>
      </c>
      <c r="FR23" s="55">
        <v>43.7</v>
      </c>
      <c r="FS23" s="56">
        <v>0</v>
      </c>
      <c r="FT23" s="55">
        <v>0</v>
      </c>
      <c r="FU23" s="56">
        <v>12.999999999999993</v>
      </c>
      <c r="FV23" s="67">
        <v>0.90000000000000568</v>
      </c>
      <c r="FW23" s="56">
        <v>0</v>
      </c>
      <c r="FX23" s="55">
        <v>21.699999999999989</v>
      </c>
      <c r="FY23" s="56">
        <v>-9.9999999999994316E-2</v>
      </c>
      <c r="FZ23" s="55">
        <v>0.20000000000000284</v>
      </c>
      <c r="GA23" s="56">
        <v>18.399999999999999</v>
      </c>
      <c r="GB23" s="68">
        <v>0.4</v>
      </c>
      <c r="GC23" s="56">
        <v>0.19999999999999996</v>
      </c>
      <c r="GD23" s="56">
        <v>18.099999999999998</v>
      </c>
      <c r="GE23" s="69">
        <v>0.10000000000000142</v>
      </c>
      <c r="GF23" s="56">
        <v>0</v>
      </c>
      <c r="GG23" s="56">
        <v>76.600000000000009</v>
      </c>
      <c r="GH23" s="56">
        <v>0.29999999999998295</v>
      </c>
      <c r="GI23" s="55">
        <v>0</v>
      </c>
      <c r="GJ23" s="56">
        <v>66.100000000000023</v>
      </c>
      <c r="GK23" s="55">
        <v>9.9999999999994316E-2</v>
      </c>
      <c r="GL23" s="55">
        <v>1.7999999999999829</v>
      </c>
      <c r="GM23" s="55">
        <v>48.900000000000034</v>
      </c>
      <c r="GN23" s="111">
        <v>0.1</v>
      </c>
      <c r="GO23" s="112">
        <v>0.1</v>
      </c>
      <c r="GP23" s="71">
        <v>34.599999999999994</v>
      </c>
      <c r="GQ23" s="47">
        <v>0</v>
      </c>
      <c r="GR23" s="71">
        <v>0.29999999999999716</v>
      </c>
      <c r="GS23" s="71">
        <v>96.6</v>
      </c>
      <c r="GT23" s="113">
        <v>0</v>
      </c>
      <c r="GU23" s="72">
        <v>0.10000000000002274</v>
      </c>
      <c r="GV23" s="72">
        <v>23.799999999999983</v>
      </c>
      <c r="GW23" s="72">
        <v>0.40000000000000568</v>
      </c>
      <c r="GX23" s="72">
        <v>0.69999999999998863</v>
      </c>
      <c r="GY23" s="72">
        <v>46.100000000000023</v>
      </c>
      <c r="GZ23" s="73">
        <v>0.1</v>
      </c>
      <c r="HA23" s="71">
        <v>0</v>
      </c>
      <c r="HB23" s="72">
        <v>29.6</v>
      </c>
      <c r="HC23" s="71">
        <v>0</v>
      </c>
      <c r="HD23" s="72">
        <v>0.19999999999999574</v>
      </c>
      <c r="HE23" s="72">
        <v>40.9</v>
      </c>
      <c r="HF23" s="71">
        <v>0</v>
      </c>
      <c r="HG23" s="72">
        <v>1.6000000000000085</v>
      </c>
      <c r="HH23" s="72">
        <v>30.299999999999997</v>
      </c>
      <c r="HI23" s="71">
        <v>0.89999999999999147</v>
      </c>
      <c r="HJ23" s="71">
        <v>2.1000000000000085</v>
      </c>
      <c r="HK23" s="72">
        <v>97.799999999999969</v>
      </c>
      <c r="HL23" s="74">
        <v>0.3</v>
      </c>
      <c r="HM23" s="47">
        <v>0.10000000000000003</v>
      </c>
      <c r="HN23" s="75"/>
    </row>
    <row r="24" spans="1:222" s="48" customFormat="1" ht="30.75" customHeight="1">
      <c r="A24" s="27">
        <v>41.200000000000017</v>
      </c>
      <c r="B24" s="28" t="s">
        <v>51</v>
      </c>
      <c r="C24" s="29"/>
      <c r="D24" s="52">
        <f>D7-D12-D21</f>
        <v>16.3</v>
      </c>
      <c r="E24" s="52">
        <f t="shared" ref="E24:AA24" si="23">E7-E12-E21</f>
        <v>0.79999999999999361</v>
      </c>
      <c r="F24" s="52">
        <f t="shared" si="23"/>
        <v>128.09999999999997</v>
      </c>
      <c r="G24" s="52">
        <f t="shared" si="23"/>
        <v>-32.499999999999993</v>
      </c>
      <c r="H24" s="52">
        <f t="shared" si="23"/>
        <v>99</v>
      </c>
      <c r="I24" s="52">
        <f t="shared" si="23"/>
        <v>-31.10000000000008</v>
      </c>
      <c r="J24" s="52">
        <f t="shared" si="23"/>
        <v>-40.199999999999989</v>
      </c>
      <c r="K24" s="52">
        <f t="shared" si="23"/>
        <v>135.09999999999991</v>
      </c>
      <c r="L24" s="52">
        <f t="shared" si="23"/>
        <v>55.700000000000159</v>
      </c>
      <c r="M24" s="52">
        <f t="shared" si="23"/>
        <v>-50.60000000000008</v>
      </c>
      <c r="N24" s="52">
        <f t="shared" si="23"/>
        <v>-32.799999999999869</v>
      </c>
      <c r="O24" s="52">
        <f t="shared" si="23"/>
        <v>97.399999999999935</v>
      </c>
      <c r="P24" s="61">
        <f t="shared" si="23"/>
        <v>167.60000000000002</v>
      </c>
      <c r="Q24" s="52">
        <f t="shared" si="23"/>
        <v>22.999999999999986</v>
      </c>
      <c r="R24" s="52">
        <f t="shared" si="23"/>
        <v>-97.500000000000028</v>
      </c>
      <c r="S24" s="52">
        <f t="shared" si="23"/>
        <v>143.30000000000004</v>
      </c>
      <c r="T24" s="52">
        <f t="shared" si="23"/>
        <v>15.099999999999994</v>
      </c>
      <c r="U24" s="52">
        <f t="shared" si="23"/>
        <v>-39.100000000000108</v>
      </c>
      <c r="V24" s="52">
        <f t="shared" si="23"/>
        <v>188.60000000000005</v>
      </c>
      <c r="W24" s="52">
        <f t="shared" si="23"/>
        <v>-69.300000000000068</v>
      </c>
      <c r="X24" s="52">
        <f t="shared" si="23"/>
        <v>55.699999999999854</v>
      </c>
      <c r="Y24" s="52">
        <f t="shared" si="23"/>
        <v>-143.70000000000113</v>
      </c>
      <c r="Z24" s="52">
        <f t="shared" si="23"/>
        <v>-63.399999999999096</v>
      </c>
      <c r="AA24" s="52">
        <f t="shared" si="23"/>
        <v>-50.700000000000045</v>
      </c>
      <c r="AB24" s="81">
        <f t="shared" ref="AB24:AN24" si="24">AB20-AB21</f>
        <v>-57.09999999999993</v>
      </c>
      <c r="AC24" s="82">
        <f t="shared" si="24"/>
        <v>-102.10000000000004</v>
      </c>
      <c r="AD24" s="82">
        <f t="shared" si="24"/>
        <v>157.50000000000006</v>
      </c>
      <c r="AE24" s="82">
        <f t="shared" si="24"/>
        <v>-23.100000000000023</v>
      </c>
      <c r="AF24" s="82">
        <f t="shared" si="24"/>
        <v>-50.80000000000004</v>
      </c>
      <c r="AG24" s="82">
        <f t="shared" si="24"/>
        <v>36.800000000000139</v>
      </c>
      <c r="AH24" s="82">
        <f t="shared" si="24"/>
        <v>-100.30000000000001</v>
      </c>
      <c r="AI24" s="82">
        <f t="shared" si="24"/>
        <v>-97.499999999999375</v>
      </c>
      <c r="AJ24" s="82">
        <f t="shared" si="24"/>
        <v>-78.100000000000023</v>
      </c>
      <c r="AK24" s="41">
        <f t="shared" si="24"/>
        <v>-188.00000000000011</v>
      </c>
      <c r="AL24" s="41">
        <f t="shared" si="24"/>
        <v>328.40000000000026</v>
      </c>
      <c r="AM24" s="41">
        <f t="shared" si="24"/>
        <v>-187.40000000000074</v>
      </c>
      <c r="AN24" s="93">
        <f t="shared" si="24"/>
        <v>12.799999999999933</v>
      </c>
      <c r="AO24" s="36">
        <f>AO20-AO21</f>
        <v>-95.800000000000054</v>
      </c>
      <c r="AP24" s="36">
        <f>AP7-AP12-AP21</f>
        <v>57.400000000000162</v>
      </c>
      <c r="AQ24" s="36">
        <f>AQ7-AQ12-AQ21</f>
        <v>-199.89999999999998</v>
      </c>
      <c r="AR24" s="36">
        <f>AR7-AR12-AR21</f>
        <v>-109.80000000000001</v>
      </c>
      <c r="AS24" s="36">
        <f>AS7-AS12-AS21</f>
        <v>-119.89999999999992</v>
      </c>
      <c r="AT24" s="36">
        <f>AT20-AT21</f>
        <v>-198.7</v>
      </c>
      <c r="AU24" s="36">
        <f>AU20-AU21</f>
        <v>-106.89999999999941</v>
      </c>
      <c r="AV24" s="36">
        <f t="shared" ref="AV24:DG24" si="25">AV7-AV12-AV21</f>
        <v>-53.700000000001147</v>
      </c>
      <c r="AW24" s="36">
        <f t="shared" si="25"/>
        <v>-152.59999999999914</v>
      </c>
      <c r="AX24" s="36">
        <f t="shared" si="25"/>
        <v>-131.49999999999991</v>
      </c>
      <c r="AY24" s="36">
        <f t="shared" si="25"/>
        <v>-98.400000000000119</v>
      </c>
      <c r="AZ24" s="35">
        <f t="shared" si="25"/>
        <v>45.099999999999994</v>
      </c>
      <c r="BA24" s="36">
        <f t="shared" si="25"/>
        <v>-121.39999999999986</v>
      </c>
      <c r="BB24" s="36">
        <f t="shared" si="25"/>
        <v>5.6999999999998892</v>
      </c>
      <c r="BC24" s="36">
        <f t="shared" si="25"/>
        <v>-119.40000000000011</v>
      </c>
      <c r="BD24" s="36">
        <f t="shared" si="25"/>
        <v>-118.89999999999972</v>
      </c>
      <c r="BE24" s="36">
        <f t="shared" si="25"/>
        <v>-93.80000000000048</v>
      </c>
      <c r="BF24" s="36">
        <f t="shared" si="25"/>
        <v>-126.29999999999998</v>
      </c>
      <c r="BG24" s="36">
        <f t="shared" si="25"/>
        <v>-6.1000000000000085</v>
      </c>
      <c r="BH24" s="36">
        <f t="shared" si="25"/>
        <v>-33.200000000000855</v>
      </c>
      <c r="BI24" s="36">
        <f t="shared" si="25"/>
        <v>-103.30000000000004</v>
      </c>
      <c r="BJ24" s="36">
        <f t="shared" si="25"/>
        <v>-73.200000000000529</v>
      </c>
      <c r="BK24" s="36">
        <f t="shared" si="25"/>
        <v>-173.79999999999899</v>
      </c>
      <c r="BL24" s="35">
        <f t="shared" si="25"/>
        <v>5.7000000000000313</v>
      </c>
      <c r="BM24" s="36">
        <f t="shared" si="25"/>
        <v>-97.900000000000034</v>
      </c>
      <c r="BN24" s="36">
        <f t="shared" si="25"/>
        <v>297.20000000000005</v>
      </c>
      <c r="BO24" s="36">
        <f t="shared" si="25"/>
        <v>-175.7000000000005</v>
      </c>
      <c r="BP24" s="36">
        <f t="shared" si="25"/>
        <v>-5.6999999999998039</v>
      </c>
      <c r="BQ24" s="36">
        <f t="shared" si="25"/>
        <v>49.20000000000006</v>
      </c>
      <c r="BR24" s="36">
        <f t="shared" si="25"/>
        <v>-76.899999999999778</v>
      </c>
      <c r="BS24" s="36">
        <f t="shared" si="25"/>
        <v>-74.700000000000131</v>
      </c>
      <c r="BT24" s="36">
        <f t="shared" si="25"/>
        <v>83.599999999999611</v>
      </c>
      <c r="BU24" s="36">
        <f t="shared" si="25"/>
        <v>-62.399999999999423</v>
      </c>
      <c r="BV24" s="36">
        <f t="shared" si="25"/>
        <v>114.00000000000028</v>
      </c>
      <c r="BW24" s="36">
        <f t="shared" si="25"/>
        <v>-350.3000000000003</v>
      </c>
      <c r="BX24" s="35">
        <f t="shared" si="25"/>
        <v>110.21000000000008</v>
      </c>
      <c r="BY24" s="36">
        <f t="shared" si="25"/>
        <v>-105.01000000000005</v>
      </c>
      <c r="BZ24" s="36">
        <f t="shared" si="25"/>
        <v>186.80000000000018</v>
      </c>
      <c r="CA24" s="36">
        <f t="shared" si="25"/>
        <v>-70.900000000000077</v>
      </c>
      <c r="CB24" s="36">
        <f t="shared" si="25"/>
        <v>98.100000000000534</v>
      </c>
      <c r="CC24" s="36">
        <f t="shared" si="25"/>
        <v>-5.9000000000000909</v>
      </c>
      <c r="CD24" s="36">
        <f t="shared" si="25"/>
        <v>-112.60000000000048</v>
      </c>
      <c r="CE24" s="36">
        <f t="shared" si="25"/>
        <v>-66.499999999999943</v>
      </c>
      <c r="CF24" s="36">
        <f t="shared" si="25"/>
        <v>-39.20000000000006</v>
      </c>
      <c r="CG24" s="36">
        <f t="shared" si="25"/>
        <v>-102.00000000000048</v>
      </c>
      <c r="CH24" s="36">
        <f t="shared" si="25"/>
        <v>92.324950000000712</v>
      </c>
      <c r="CI24" s="36">
        <f t="shared" si="25"/>
        <v>-106.32494999999957</v>
      </c>
      <c r="CJ24" s="35">
        <f t="shared" si="25"/>
        <v>20.299999999999997</v>
      </c>
      <c r="CK24" s="36">
        <f t="shared" si="25"/>
        <v>-43.600000000000023</v>
      </c>
      <c r="CL24" s="36">
        <f t="shared" si="25"/>
        <v>258.3000000000003</v>
      </c>
      <c r="CM24" s="36">
        <f t="shared" si="25"/>
        <v>-67.400000000000418</v>
      </c>
      <c r="CN24" s="36">
        <f t="shared" si="25"/>
        <v>72.300000000000267</v>
      </c>
      <c r="CO24" s="36">
        <f t="shared" si="25"/>
        <v>-46.400000000000126</v>
      </c>
      <c r="CP24" s="36">
        <f t="shared" si="25"/>
        <v>24.300000000000082</v>
      </c>
      <c r="CQ24" s="36">
        <f t="shared" si="25"/>
        <v>-45.999999999999645</v>
      </c>
      <c r="CR24" s="36">
        <f t="shared" si="25"/>
        <v>-12.000000000000568</v>
      </c>
      <c r="CS24" s="36">
        <f t="shared" si="25"/>
        <v>-245.99999999999986</v>
      </c>
      <c r="CT24" s="36">
        <f t="shared" si="25"/>
        <v>-112.69999999999922</v>
      </c>
      <c r="CU24" s="36">
        <f t="shared" si="25"/>
        <v>-197.39999999999944</v>
      </c>
      <c r="CV24" s="35">
        <f t="shared" si="25"/>
        <v>65.100000000000037</v>
      </c>
      <c r="CW24" s="36">
        <f t="shared" si="25"/>
        <v>-125.99999999999987</v>
      </c>
      <c r="CX24" s="36">
        <f t="shared" si="25"/>
        <v>112.59999999999992</v>
      </c>
      <c r="CY24" s="36">
        <f t="shared" si="25"/>
        <v>-76.900000000000318</v>
      </c>
      <c r="CZ24" s="36">
        <f t="shared" si="25"/>
        <v>-3.599999999999639</v>
      </c>
      <c r="DA24" s="36">
        <f t="shared" si="25"/>
        <v>-147.6999999999999</v>
      </c>
      <c r="DB24" s="36">
        <f t="shared" si="25"/>
        <v>-27.435000000000471</v>
      </c>
      <c r="DC24" s="36">
        <f t="shared" si="25"/>
        <v>-16.112999999998905</v>
      </c>
      <c r="DD24" s="36">
        <f t="shared" si="25"/>
        <v>38.143999999999281</v>
      </c>
      <c r="DE24" s="36">
        <f t="shared" si="25"/>
        <v>-145.19999999999945</v>
      </c>
      <c r="DF24" s="36">
        <f t="shared" si="25"/>
        <v>-96.800000000001432</v>
      </c>
      <c r="DG24" s="37">
        <f t="shared" si="25"/>
        <v>-238.6959999999998</v>
      </c>
      <c r="DH24" s="35">
        <f t="shared" ref="DH24:FS24" si="26">DH7-DH12-DH21</f>
        <v>59.300000000000047</v>
      </c>
      <c r="DI24" s="36">
        <f t="shared" si="26"/>
        <v>-117.80000000000008</v>
      </c>
      <c r="DJ24" s="36">
        <f t="shared" si="26"/>
        <v>202.10000000000022</v>
      </c>
      <c r="DK24" s="36">
        <f t="shared" si="26"/>
        <v>-114.59999999999951</v>
      </c>
      <c r="DL24" s="36">
        <f t="shared" si="26"/>
        <v>44.099999999999312</v>
      </c>
      <c r="DM24" s="36">
        <f t="shared" si="26"/>
        <v>-90.499999999999062</v>
      </c>
      <c r="DN24" s="36">
        <f t="shared" si="26"/>
        <v>-21.399999999999949</v>
      </c>
      <c r="DO24" s="36">
        <f t="shared" si="26"/>
        <v>-64.500000000000227</v>
      </c>
      <c r="DP24" s="36">
        <f t="shared" si="26"/>
        <v>73.999999999998778</v>
      </c>
      <c r="DQ24" s="36">
        <f t="shared" si="26"/>
        <v>-123.1999999999999</v>
      </c>
      <c r="DR24" s="36">
        <f t="shared" si="26"/>
        <v>-92.69999999999979</v>
      </c>
      <c r="DS24" s="36">
        <f t="shared" si="26"/>
        <v>-135.09999999999971</v>
      </c>
      <c r="DT24" s="35">
        <f t="shared" si="26"/>
        <v>-19.399999999999977</v>
      </c>
      <c r="DU24" s="36">
        <f t="shared" si="26"/>
        <v>-90.9</v>
      </c>
      <c r="DV24" s="36">
        <f t="shared" si="26"/>
        <v>167.4</v>
      </c>
      <c r="DW24" s="36">
        <f t="shared" si="26"/>
        <v>-135.20000000000022</v>
      </c>
      <c r="DX24" s="36">
        <f t="shared" si="26"/>
        <v>17.400000000000254</v>
      </c>
      <c r="DY24" s="36">
        <f t="shared" si="26"/>
        <v>-150.80000000000018</v>
      </c>
      <c r="DZ24" s="36">
        <f t="shared" si="26"/>
        <v>-11.799999999999926</v>
      </c>
      <c r="EA24" s="36">
        <f t="shared" si="26"/>
        <v>-46.19999999999888</v>
      </c>
      <c r="EB24" s="36">
        <f t="shared" si="26"/>
        <v>14.899999999998045</v>
      </c>
      <c r="EC24" s="36">
        <f t="shared" si="26"/>
        <v>-208.99999999999929</v>
      </c>
      <c r="ED24" s="36">
        <f t="shared" si="26"/>
        <v>-45.799999999999983</v>
      </c>
      <c r="EE24" s="37">
        <f t="shared" si="26"/>
        <v>-68.499999999998408</v>
      </c>
      <c r="EF24" s="35">
        <f t="shared" si="26"/>
        <v>96.999999999999929</v>
      </c>
      <c r="EG24" s="36">
        <f t="shared" si="26"/>
        <v>-68.299999999999798</v>
      </c>
      <c r="EH24" s="36">
        <f t="shared" si="26"/>
        <v>242.9000000000002</v>
      </c>
      <c r="EI24" s="36">
        <f t="shared" si="26"/>
        <v>-71.899999999999608</v>
      </c>
      <c r="EJ24" s="36">
        <f t="shared" si="26"/>
        <v>18.199999999999164</v>
      </c>
      <c r="EK24" s="36">
        <f t="shared" si="26"/>
        <v>-193.60000000000025</v>
      </c>
      <c r="EL24" s="36">
        <f t="shared" si="26"/>
        <v>19.700000000000372</v>
      </c>
      <c r="EM24" s="36">
        <f t="shared" si="26"/>
        <v>3.0000000000014353</v>
      </c>
      <c r="EN24" s="36">
        <f t="shared" si="26"/>
        <v>-60.500000000001165</v>
      </c>
      <c r="EO24" s="36">
        <f t="shared" si="26"/>
        <v>-58.599999999998445</v>
      </c>
      <c r="EP24" s="36">
        <f t="shared" si="26"/>
        <v>39.599999999999682</v>
      </c>
      <c r="EQ24" s="36">
        <f t="shared" si="26"/>
        <v>-463.39999999999992</v>
      </c>
      <c r="ER24" s="35">
        <f t="shared" si="26"/>
        <v>159.69999999999982</v>
      </c>
      <c r="ES24" s="36">
        <f t="shared" si="26"/>
        <v>-56.300000000000196</v>
      </c>
      <c r="ET24" s="36">
        <f t="shared" si="26"/>
        <v>160.50000000000028</v>
      </c>
      <c r="EU24" s="36">
        <f t="shared" si="26"/>
        <v>-53.200000000000287</v>
      </c>
      <c r="EV24" s="36">
        <f t="shared" si="26"/>
        <v>12.800000000000551</v>
      </c>
      <c r="EW24" s="36">
        <f t="shared" si="26"/>
        <v>-130.10000000000005</v>
      </c>
      <c r="EX24" s="36">
        <f t="shared" si="26"/>
        <v>88.200000000000244</v>
      </c>
      <c r="EY24" s="36">
        <f t="shared" si="26"/>
        <v>89.100000000000506</v>
      </c>
      <c r="EZ24" s="36">
        <f t="shared" si="26"/>
        <v>9.9999999999980105</v>
      </c>
      <c r="FA24" s="36">
        <f t="shared" si="26"/>
        <v>25.500000000001478</v>
      </c>
      <c r="FB24" s="36">
        <f t="shared" si="26"/>
        <v>-11.100000000001558</v>
      </c>
      <c r="FC24" s="36">
        <f t="shared" si="26"/>
        <v>-1054.4000000000005</v>
      </c>
      <c r="FD24" s="35">
        <f t="shared" si="26"/>
        <v>140.10000000000005</v>
      </c>
      <c r="FE24" s="36">
        <f t="shared" si="26"/>
        <v>-135.79999999999995</v>
      </c>
      <c r="FF24" s="36">
        <f t="shared" si="26"/>
        <v>48.299999999999443</v>
      </c>
      <c r="FG24" s="36">
        <f t="shared" si="26"/>
        <v>-111.59999999999957</v>
      </c>
      <c r="FH24" s="36">
        <f t="shared" si="26"/>
        <v>-39.000000000000483</v>
      </c>
      <c r="FI24" s="36">
        <f t="shared" si="26"/>
        <v>-199.19999999999919</v>
      </c>
      <c r="FJ24" s="36">
        <f t="shared" si="26"/>
        <v>-30.380000000000507</v>
      </c>
      <c r="FK24" s="36">
        <f t="shared" si="26"/>
        <v>-33.220000000000539</v>
      </c>
      <c r="FL24" s="36">
        <f t="shared" si="26"/>
        <v>-136.69999999999948</v>
      </c>
      <c r="FM24" s="36">
        <f t="shared" si="26"/>
        <v>-169.39999999999992</v>
      </c>
      <c r="FN24" s="36">
        <f t="shared" si="26"/>
        <v>-167.49999999999926</v>
      </c>
      <c r="FO24" s="36">
        <f t="shared" si="26"/>
        <v>-629.00000000000068</v>
      </c>
      <c r="FP24" s="35">
        <f t="shared" si="26"/>
        <v>-42.900000000000119</v>
      </c>
      <c r="FQ24" s="36">
        <f t="shared" si="26"/>
        <v>-169.69999999999993</v>
      </c>
      <c r="FR24" s="36">
        <f t="shared" si="26"/>
        <v>-67.800000000000011</v>
      </c>
      <c r="FS24" s="36">
        <f t="shared" si="26"/>
        <v>-147.09999999999985</v>
      </c>
      <c r="FT24" s="36">
        <f t="shared" ref="FT24:FZ24" si="27">FT7-FT12-FT21</f>
        <v>-208.4000000000002</v>
      </c>
      <c r="FU24" s="36">
        <f t="shared" si="27"/>
        <v>-504.60000000000082</v>
      </c>
      <c r="FV24" s="36">
        <f t="shared" si="27"/>
        <v>-568.09999999999877</v>
      </c>
      <c r="FW24" s="36">
        <f t="shared" si="27"/>
        <v>-232.7000000000005</v>
      </c>
      <c r="FX24" s="36">
        <f t="shared" si="27"/>
        <v>-597.80000000000041</v>
      </c>
      <c r="FY24" s="36">
        <f t="shared" si="27"/>
        <v>-467.70000000000016</v>
      </c>
      <c r="FZ24" s="36">
        <f t="shared" si="27"/>
        <v>-349.6000000000019</v>
      </c>
      <c r="GA24" s="36">
        <f>GA7-GA12-GA21</f>
        <v>-907.99999999999784</v>
      </c>
      <c r="GB24" s="35">
        <f>GB20-GB21</f>
        <v>-86.999999999999829</v>
      </c>
      <c r="GC24" s="36">
        <f t="shared" ref="GC24:GL24" si="28">GC20-GC21</f>
        <v>-259.39999999999998</v>
      </c>
      <c r="GD24" s="36">
        <f t="shared" si="28"/>
        <v>-181.19999999999956</v>
      </c>
      <c r="GE24" s="36">
        <f t="shared" si="28"/>
        <v>-522.8000000000003</v>
      </c>
      <c r="GF24" s="36">
        <f t="shared" si="28"/>
        <v>-347.5999999999998</v>
      </c>
      <c r="GG24" s="36">
        <f t="shared" si="28"/>
        <v>-415.8800000000009</v>
      </c>
      <c r="GH24" s="36">
        <f t="shared" si="28"/>
        <v>-336.72000000000025</v>
      </c>
      <c r="GI24" s="36">
        <f t="shared" si="28"/>
        <v>-135.29999999999995</v>
      </c>
      <c r="GJ24" s="36">
        <f t="shared" si="28"/>
        <v>-279.19999999999993</v>
      </c>
      <c r="GK24" s="36">
        <f t="shared" si="28"/>
        <v>-233.59999999999937</v>
      </c>
      <c r="GL24" s="36">
        <f t="shared" si="28"/>
        <v>-192.29999999999902</v>
      </c>
      <c r="GM24" s="36">
        <v>-788.20000000000209</v>
      </c>
      <c r="GN24" s="93">
        <f t="shared" ref="GN24:GV24" si="29">GN20-GN21</f>
        <v>56.399999999999864</v>
      </c>
      <c r="GO24" s="41">
        <f t="shared" si="29"/>
        <v>-97.699999999999989</v>
      </c>
      <c r="GP24" s="41">
        <f t="shared" si="29"/>
        <v>96.600000000000222</v>
      </c>
      <c r="GQ24" s="41">
        <f t="shared" si="29"/>
        <v>-303.39999999999952</v>
      </c>
      <c r="GR24" s="41">
        <f t="shared" si="29"/>
        <v>87.69999999999942</v>
      </c>
      <c r="GS24" s="41">
        <f t="shared" si="29"/>
        <v>-213.60000000000142</v>
      </c>
      <c r="GT24" s="41">
        <f t="shared" si="29"/>
        <v>-342.80000000000018</v>
      </c>
      <c r="GU24" s="41">
        <f t="shared" si="29"/>
        <v>-167.59999999999889</v>
      </c>
      <c r="GV24" s="41">
        <f t="shared" si="29"/>
        <v>-207.61799999999971</v>
      </c>
      <c r="GW24" s="41">
        <v>75.516982999996799</v>
      </c>
      <c r="GX24" s="44">
        <v>-88.3</v>
      </c>
      <c r="GY24" s="44">
        <v>-896.60000000000264</v>
      </c>
      <c r="GZ24" s="45">
        <v>249.39999999999966</v>
      </c>
      <c r="HA24" s="43">
        <v>-84.099999999999312</v>
      </c>
      <c r="HB24" s="43">
        <v>-63.800000000000807</v>
      </c>
      <c r="HC24" s="43">
        <v>269.00000000000205</v>
      </c>
      <c r="HD24" s="43">
        <v>-163.80000000000001</v>
      </c>
      <c r="HE24" s="43">
        <v>-359.29999999999939</v>
      </c>
      <c r="HF24" s="46">
        <v>-394.90000000000123</v>
      </c>
      <c r="HG24" s="46">
        <v>-165.30000000000007</v>
      </c>
      <c r="HH24" s="43">
        <v>-194.69999999999976</v>
      </c>
      <c r="HI24" s="43">
        <v>-154.69999999999999</v>
      </c>
      <c r="HJ24" s="43">
        <v>-348.93000000000018</v>
      </c>
      <c r="HK24" s="44">
        <v>-569.89999999999895</v>
      </c>
      <c r="HL24" s="42">
        <v>-93.200000000000045</v>
      </c>
      <c r="HM24" s="46">
        <v>-173.60000000000019</v>
      </c>
      <c r="HN24" s="47"/>
    </row>
    <row r="25" spans="1:222" s="96" customFormat="1" ht="29.25" customHeight="1">
      <c r="A25" s="83">
        <v>39.900000000000034</v>
      </c>
      <c r="B25" s="28" t="s">
        <v>52</v>
      </c>
      <c r="C25" s="29" t="s">
        <v>53</v>
      </c>
      <c r="D25" s="36">
        <f>SUM(D26:D28)</f>
        <v>35.299999999999997</v>
      </c>
      <c r="E25" s="36">
        <f t="shared" ref="E25:AA25" si="30">SUM(E26:E28)</f>
        <v>16.100000000000001</v>
      </c>
      <c r="F25" s="36">
        <f t="shared" si="30"/>
        <v>24.9</v>
      </c>
      <c r="G25" s="36">
        <f t="shared" si="30"/>
        <v>18.100000000000001</v>
      </c>
      <c r="H25" s="36">
        <f t="shared" si="30"/>
        <v>19.399999999999999</v>
      </c>
      <c r="I25" s="36">
        <f t="shared" si="30"/>
        <v>8.9000000000000341</v>
      </c>
      <c r="J25" s="36">
        <f t="shared" si="30"/>
        <v>1.6999999999999744</v>
      </c>
      <c r="K25" s="36">
        <f t="shared" si="30"/>
        <v>-3.4999999999999858</v>
      </c>
      <c r="L25" s="36">
        <f t="shared" si="30"/>
        <v>1.5</v>
      </c>
      <c r="M25" s="36">
        <f t="shared" si="30"/>
        <v>5.5</v>
      </c>
      <c r="N25" s="36">
        <f t="shared" si="30"/>
        <v>3.9000000000000057</v>
      </c>
      <c r="O25" s="36">
        <f t="shared" si="30"/>
        <v>28.1</v>
      </c>
      <c r="P25" s="35">
        <f t="shared" si="30"/>
        <v>47.8</v>
      </c>
      <c r="Q25" s="36">
        <f t="shared" si="30"/>
        <v>6.5000000000000284</v>
      </c>
      <c r="R25" s="36">
        <f t="shared" si="30"/>
        <v>12.2</v>
      </c>
      <c r="S25" s="36">
        <f t="shared" si="30"/>
        <v>24.1</v>
      </c>
      <c r="T25" s="36">
        <f t="shared" si="30"/>
        <v>18</v>
      </c>
      <c r="U25" s="36">
        <f t="shared" si="30"/>
        <v>8.1999999999999993</v>
      </c>
      <c r="V25" s="36">
        <f t="shared" si="30"/>
        <v>45.2</v>
      </c>
      <c r="W25" s="36">
        <f t="shared" si="30"/>
        <v>7.6999999999999886</v>
      </c>
      <c r="X25" s="36">
        <f t="shared" si="30"/>
        <v>16.5</v>
      </c>
      <c r="Y25" s="36">
        <f t="shared" si="30"/>
        <v>-101.7</v>
      </c>
      <c r="Z25" s="36">
        <f t="shared" si="30"/>
        <v>-4.5000000000000284</v>
      </c>
      <c r="AA25" s="36">
        <f t="shared" si="30"/>
        <v>-23.7</v>
      </c>
      <c r="AB25" s="81">
        <f t="shared" ref="AB25:BW25" si="31">SUM(AB26:AB28)</f>
        <v>5.3</v>
      </c>
      <c r="AC25" s="82">
        <f t="shared" si="31"/>
        <v>6.8999999999999915</v>
      </c>
      <c r="AD25" s="82">
        <f t="shared" si="31"/>
        <v>5.3</v>
      </c>
      <c r="AE25" s="82">
        <f t="shared" si="31"/>
        <v>6.9</v>
      </c>
      <c r="AF25" s="82">
        <f t="shared" si="31"/>
        <v>518.1</v>
      </c>
      <c r="AG25" s="82">
        <f t="shared" si="31"/>
        <v>40.700000000000003</v>
      </c>
      <c r="AH25" s="82">
        <f t="shared" si="31"/>
        <v>8.0999999999999091</v>
      </c>
      <c r="AI25" s="82">
        <f t="shared" si="31"/>
        <v>26.3</v>
      </c>
      <c r="AJ25" s="82">
        <f t="shared" si="31"/>
        <v>16.600000000000136</v>
      </c>
      <c r="AK25" s="82">
        <f t="shared" si="31"/>
        <v>-272.8</v>
      </c>
      <c r="AL25" s="82">
        <f t="shared" si="31"/>
        <v>-55.9</v>
      </c>
      <c r="AM25" s="82">
        <f t="shared" si="31"/>
        <v>-121.2</v>
      </c>
      <c r="AN25" s="81">
        <f t="shared" si="31"/>
        <v>6.4</v>
      </c>
      <c r="AO25" s="36">
        <f t="shared" si="31"/>
        <v>-12.4</v>
      </c>
      <c r="AP25" s="36">
        <f t="shared" si="31"/>
        <v>-66.2</v>
      </c>
      <c r="AQ25" s="36">
        <f t="shared" si="31"/>
        <v>-12.2</v>
      </c>
      <c r="AR25" s="36">
        <f t="shared" si="31"/>
        <v>3.8999999999999773</v>
      </c>
      <c r="AS25" s="36">
        <f t="shared" si="31"/>
        <v>-16.2</v>
      </c>
      <c r="AT25" s="36">
        <f t="shared" si="31"/>
        <v>2.7999999999999545</v>
      </c>
      <c r="AU25" s="36">
        <f t="shared" si="31"/>
        <v>6.5</v>
      </c>
      <c r="AV25" s="36">
        <f t="shared" si="31"/>
        <v>19.2</v>
      </c>
      <c r="AW25" s="36">
        <f t="shared" si="31"/>
        <v>-34.199999999999932</v>
      </c>
      <c r="AX25" s="36">
        <f t="shared" si="31"/>
        <v>-0.5</v>
      </c>
      <c r="AY25" s="36">
        <f t="shared" si="31"/>
        <v>6.0999999999999659</v>
      </c>
      <c r="AZ25" s="35">
        <f t="shared" si="31"/>
        <v>-7.2999999999999972</v>
      </c>
      <c r="BA25" s="36">
        <f t="shared" si="31"/>
        <v>5.2000000000000028</v>
      </c>
      <c r="BB25" s="36">
        <f t="shared" si="31"/>
        <v>-3.5999999999999943</v>
      </c>
      <c r="BC25" s="36">
        <f t="shared" si="31"/>
        <v>-1.8000000000000114</v>
      </c>
      <c r="BD25" s="36">
        <f t="shared" si="31"/>
        <v>-1.7</v>
      </c>
      <c r="BE25" s="36">
        <f t="shared" si="31"/>
        <v>12.799999999999997</v>
      </c>
      <c r="BF25" s="36">
        <f t="shared" si="31"/>
        <v>2.1000000000000227</v>
      </c>
      <c r="BG25" s="36">
        <f t="shared" si="31"/>
        <v>4.4000000000000004</v>
      </c>
      <c r="BH25" s="36">
        <f t="shared" si="31"/>
        <v>60.099999999999994</v>
      </c>
      <c r="BI25" s="36">
        <f t="shared" si="31"/>
        <v>55.599999999999994</v>
      </c>
      <c r="BJ25" s="36">
        <f t="shared" si="31"/>
        <v>48.199999999999989</v>
      </c>
      <c r="BK25" s="36">
        <f t="shared" si="31"/>
        <v>74.200000000000045</v>
      </c>
      <c r="BL25" s="35">
        <f t="shared" si="31"/>
        <v>-1.5999999999999996</v>
      </c>
      <c r="BM25" s="36">
        <f t="shared" si="31"/>
        <v>9.0000000000000053</v>
      </c>
      <c r="BN25" s="36">
        <f t="shared" si="31"/>
        <v>19.099999999999994</v>
      </c>
      <c r="BO25" s="36">
        <f t="shared" si="31"/>
        <v>18</v>
      </c>
      <c r="BP25" s="36">
        <f t="shared" si="31"/>
        <v>20.900000000000006</v>
      </c>
      <c r="BQ25" s="36">
        <f t="shared" si="31"/>
        <v>5.2999999999999829</v>
      </c>
      <c r="BR25" s="36">
        <f t="shared" si="31"/>
        <v>19.800000000000011</v>
      </c>
      <c r="BS25" s="36">
        <f t="shared" si="31"/>
        <v>17.199999999999989</v>
      </c>
      <c r="BT25" s="36">
        <f t="shared" si="31"/>
        <v>15.100000000000023</v>
      </c>
      <c r="BU25" s="36">
        <f t="shared" si="31"/>
        <v>33.699999999999989</v>
      </c>
      <c r="BV25" s="36">
        <f t="shared" si="31"/>
        <v>21.999999999999943</v>
      </c>
      <c r="BW25" s="36">
        <f t="shared" si="31"/>
        <v>107.80000000000007</v>
      </c>
      <c r="BX25" s="35">
        <f t="shared" ref="BX25:DG25" si="32">SUM(BX26:BX28)</f>
        <v>4.5999999999999943</v>
      </c>
      <c r="BY25" s="36">
        <f t="shared" si="32"/>
        <v>11.900000000000006</v>
      </c>
      <c r="BZ25" s="36">
        <f t="shared" si="32"/>
        <v>3.4000000000000057</v>
      </c>
      <c r="CA25" s="36">
        <f t="shared" si="32"/>
        <v>20.799999999999983</v>
      </c>
      <c r="CB25" s="36">
        <f t="shared" si="32"/>
        <v>16</v>
      </c>
      <c r="CC25" s="36">
        <f t="shared" si="32"/>
        <v>20.700000000000045</v>
      </c>
      <c r="CD25" s="36">
        <f t="shared" si="32"/>
        <v>97.999999999999972</v>
      </c>
      <c r="CE25" s="36">
        <f t="shared" si="32"/>
        <v>15.80000000000004</v>
      </c>
      <c r="CF25" s="36">
        <f t="shared" si="32"/>
        <v>72.799999999999955</v>
      </c>
      <c r="CG25" s="36">
        <f t="shared" si="32"/>
        <v>3.2999999999999545</v>
      </c>
      <c r="CH25" s="36">
        <f t="shared" si="32"/>
        <v>0.59999999999996589</v>
      </c>
      <c r="CI25" s="36">
        <f t="shared" si="32"/>
        <v>41.400000000000034</v>
      </c>
      <c r="CJ25" s="35">
        <f t="shared" si="32"/>
        <v>-3.6</v>
      </c>
      <c r="CK25" s="36">
        <f t="shared" si="32"/>
        <v>13.099999999999996</v>
      </c>
      <c r="CL25" s="36">
        <f t="shared" si="32"/>
        <v>63.9</v>
      </c>
      <c r="CM25" s="36">
        <f t="shared" si="32"/>
        <v>23.500000000000028</v>
      </c>
      <c r="CN25" s="36">
        <f t="shared" si="32"/>
        <v>11.7</v>
      </c>
      <c r="CO25" s="36">
        <f t="shared" si="32"/>
        <v>-0.6</v>
      </c>
      <c r="CP25" s="36">
        <f t="shared" si="32"/>
        <v>-2.1000000000000512</v>
      </c>
      <c r="CQ25" s="36">
        <f t="shared" si="32"/>
        <v>13.1</v>
      </c>
      <c r="CR25" s="36">
        <f t="shared" si="32"/>
        <v>21.699999999999989</v>
      </c>
      <c r="CS25" s="36">
        <f t="shared" si="32"/>
        <v>5.2000000000000171</v>
      </c>
      <c r="CT25" s="36">
        <f t="shared" si="32"/>
        <v>3</v>
      </c>
      <c r="CU25" s="36">
        <f t="shared" si="32"/>
        <v>65.699999999999989</v>
      </c>
      <c r="CV25" s="35">
        <f t="shared" si="32"/>
        <v>3.9000000000000057</v>
      </c>
      <c r="CW25" s="36">
        <f t="shared" si="32"/>
        <v>1.0999999999999943</v>
      </c>
      <c r="CX25" s="36">
        <f t="shared" si="32"/>
        <v>6.9000000000000057</v>
      </c>
      <c r="CY25" s="36">
        <f t="shared" si="32"/>
        <v>7.2999999999999829</v>
      </c>
      <c r="CZ25" s="36">
        <f t="shared" si="32"/>
        <v>1.0000000000000284</v>
      </c>
      <c r="DA25" s="36">
        <f t="shared" si="32"/>
        <v>3.6999999999999815</v>
      </c>
      <c r="DB25" s="36">
        <f t="shared" si="32"/>
        <v>-7.3659999999999997</v>
      </c>
      <c r="DC25" s="36">
        <f t="shared" si="32"/>
        <v>19.366000000000007</v>
      </c>
      <c r="DD25" s="36">
        <f t="shared" si="32"/>
        <v>39.700000000000017</v>
      </c>
      <c r="DE25" s="36">
        <f t="shared" si="32"/>
        <v>26.199999999999989</v>
      </c>
      <c r="DF25" s="36">
        <f t="shared" si="32"/>
        <v>28.699999999999989</v>
      </c>
      <c r="DG25" s="37">
        <f t="shared" si="32"/>
        <v>69.599999999999994</v>
      </c>
      <c r="DH25" s="88">
        <f t="shared" ref="DH25:DS25" si="33">SUM(DH26:DH28)</f>
        <v>20.400000000000006</v>
      </c>
      <c r="DI25" s="83">
        <f t="shared" si="33"/>
        <v>7.3</v>
      </c>
      <c r="DJ25" s="83">
        <f t="shared" si="33"/>
        <v>42.499999999999986</v>
      </c>
      <c r="DK25" s="89">
        <f t="shared" si="33"/>
        <v>12.100000000000023</v>
      </c>
      <c r="DL25" s="89">
        <f t="shared" si="33"/>
        <v>32.800000000000011</v>
      </c>
      <c r="DM25" s="89">
        <f t="shared" si="33"/>
        <v>33.6</v>
      </c>
      <c r="DN25" s="89">
        <f t="shared" si="33"/>
        <v>21.399999999999977</v>
      </c>
      <c r="DO25" s="89">
        <f t="shared" si="33"/>
        <v>20.099999999999966</v>
      </c>
      <c r="DP25" s="89">
        <f t="shared" si="33"/>
        <v>64.5</v>
      </c>
      <c r="DQ25" s="34">
        <f t="shared" si="33"/>
        <v>21</v>
      </c>
      <c r="DR25" s="89">
        <f t="shared" si="33"/>
        <v>26.299999999999955</v>
      </c>
      <c r="DS25" s="83">
        <f t="shared" si="33"/>
        <v>70.900000000000006</v>
      </c>
      <c r="DT25" s="88">
        <f>SUM(DT26:DT28)</f>
        <v>16.899999999999999</v>
      </c>
      <c r="DU25" s="83">
        <f>SUM(DU26:DU28)</f>
        <v>32.199999999999996</v>
      </c>
      <c r="DV25" s="83">
        <f t="shared" ref="DV25:FC25" si="34">SUM(DV26:DV27)</f>
        <v>55.5</v>
      </c>
      <c r="DW25" s="83">
        <f t="shared" si="34"/>
        <v>25.849999999999994</v>
      </c>
      <c r="DX25" s="83">
        <f t="shared" si="34"/>
        <v>25.850000000000023</v>
      </c>
      <c r="DY25" s="83">
        <f t="shared" si="34"/>
        <v>14.599999999999994</v>
      </c>
      <c r="DZ25" s="83">
        <f t="shared" si="34"/>
        <v>28.999999999999972</v>
      </c>
      <c r="EA25" s="83">
        <f t="shared" si="34"/>
        <v>47.800000000000011</v>
      </c>
      <c r="EB25" s="83">
        <f t="shared" si="34"/>
        <v>52.300000000000011</v>
      </c>
      <c r="EC25" s="83">
        <f t="shared" si="34"/>
        <v>31.200000000000045</v>
      </c>
      <c r="ED25" s="83">
        <f t="shared" si="34"/>
        <v>21.199999999999989</v>
      </c>
      <c r="EE25" s="92">
        <f t="shared" si="34"/>
        <v>54.499999999999943</v>
      </c>
      <c r="EF25" s="88">
        <f t="shared" si="34"/>
        <v>14.799999999999997</v>
      </c>
      <c r="EG25" s="83">
        <f t="shared" si="34"/>
        <v>36.1</v>
      </c>
      <c r="EH25" s="83">
        <f t="shared" si="34"/>
        <v>75.69999999999996</v>
      </c>
      <c r="EI25" s="83">
        <f t="shared" si="34"/>
        <v>31.900000000000034</v>
      </c>
      <c r="EJ25" s="83">
        <f t="shared" si="34"/>
        <v>51.6</v>
      </c>
      <c r="EK25" s="83">
        <f t="shared" si="34"/>
        <v>124.10000000000008</v>
      </c>
      <c r="EL25" s="83">
        <f t="shared" si="34"/>
        <v>26.5</v>
      </c>
      <c r="EM25" s="83">
        <f t="shared" si="34"/>
        <v>27.999999999999886</v>
      </c>
      <c r="EN25" s="83">
        <f t="shared" si="34"/>
        <v>79.600000000000023</v>
      </c>
      <c r="EO25" s="83">
        <f t="shared" si="34"/>
        <v>29.600000000000023</v>
      </c>
      <c r="EP25" s="83">
        <f t="shared" si="34"/>
        <v>58.5</v>
      </c>
      <c r="EQ25" s="83">
        <f t="shared" si="34"/>
        <v>230.10000000000002</v>
      </c>
      <c r="ER25" s="88">
        <f t="shared" si="34"/>
        <v>5.6999999999999886</v>
      </c>
      <c r="ES25" s="83">
        <f t="shared" si="34"/>
        <v>12.300000000000011</v>
      </c>
      <c r="ET25" s="83">
        <f t="shared" si="34"/>
        <v>22.399999999999977</v>
      </c>
      <c r="EU25" s="83">
        <f t="shared" si="34"/>
        <v>-3.9</v>
      </c>
      <c r="EV25" s="83">
        <f t="shared" si="34"/>
        <v>18.5</v>
      </c>
      <c r="EW25" s="83">
        <f t="shared" si="34"/>
        <v>35.5</v>
      </c>
      <c r="EX25" s="83">
        <f t="shared" si="34"/>
        <v>-4.2000000000000171</v>
      </c>
      <c r="EY25" s="83">
        <f t="shared" si="34"/>
        <v>5.0000000000000284</v>
      </c>
      <c r="EZ25" s="83">
        <f t="shared" si="34"/>
        <v>6.0999999999999659</v>
      </c>
      <c r="FA25" s="83">
        <f t="shared" si="34"/>
        <v>14.700000000000045</v>
      </c>
      <c r="FB25" s="83">
        <f t="shared" si="34"/>
        <v>46.600000000000023</v>
      </c>
      <c r="FC25" s="83">
        <f t="shared" si="34"/>
        <v>103.29999999999995</v>
      </c>
      <c r="FD25" s="93">
        <f t="shared" ref="FD25:FM25" si="35">SUM(FD26:FD28)</f>
        <v>2.6000000000000014</v>
      </c>
      <c r="FE25" s="41">
        <f t="shared" si="35"/>
        <v>10.899999999999999</v>
      </c>
      <c r="FF25" s="41">
        <f t="shared" si="35"/>
        <v>24.099999999999994</v>
      </c>
      <c r="FG25" s="41">
        <f t="shared" si="35"/>
        <v>-1.1000000000000001</v>
      </c>
      <c r="FH25" s="41">
        <f t="shared" si="35"/>
        <v>-3.1999999999999957</v>
      </c>
      <c r="FI25" s="41">
        <f t="shared" si="35"/>
        <v>24.8</v>
      </c>
      <c r="FJ25" s="41">
        <f t="shared" si="35"/>
        <v>-11.900000000000006</v>
      </c>
      <c r="FK25" s="41">
        <f t="shared" si="35"/>
        <v>19.600000000000023</v>
      </c>
      <c r="FL25" s="41">
        <f t="shared" si="35"/>
        <v>41.599999999999994</v>
      </c>
      <c r="FM25" s="41">
        <f t="shared" si="35"/>
        <v>6.4</v>
      </c>
      <c r="FN25" s="83">
        <f t="shared" ref="FN25:GA25" si="36">SUM(FN26:FN28)</f>
        <v>19.199999999999989</v>
      </c>
      <c r="FO25" s="83">
        <f t="shared" si="36"/>
        <v>-2.6999999999999886</v>
      </c>
      <c r="FP25" s="93">
        <f t="shared" si="36"/>
        <v>-14</v>
      </c>
      <c r="FQ25" s="41">
        <f t="shared" si="36"/>
        <v>13.700000000000003</v>
      </c>
      <c r="FR25" s="41">
        <f t="shared" si="36"/>
        <v>16.90000000000002</v>
      </c>
      <c r="FS25" s="41">
        <f t="shared" si="36"/>
        <v>15.699999999999989</v>
      </c>
      <c r="FT25" s="41">
        <f t="shared" si="36"/>
        <v>-12.599999999999966</v>
      </c>
      <c r="FU25" s="41">
        <f t="shared" si="36"/>
        <v>34.6</v>
      </c>
      <c r="FV25" s="41">
        <f t="shared" si="36"/>
        <v>-13.9</v>
      </c>
      <c r="FW25" s="41">
        <f t="shared" si="36"/>
        <v>38.799999999999955</v>
      </c>
      <c r="FX25" s="41">
        <f t="shared" si="36"/>
        <v>41.4</v>
      </c>
      <c r="FY25" s="41">
        <f t="shared" si="36"/>
        <v>32.299999999999997</v>
      </c>
      <c r="FZ25" s="41">
        <f t="shared" si="36"/>
        <v>18.3</v>
      </c>
      <c r="GA25" s="41">
        <f t="shared" si="36"/>
        <v>43.1</v>
      </c>
      <c r="GB25" s="93">
        <f>SUM(GB26:GB28)</f>
        <v>-11.200000000000003</v>
      </c>
      <c r="GC25" s="41">
        <f t="shared" ref="GC25:GR25" si="37">SUM(GC26:GC28)</f>
        <v>29.899999999999991</v>
      </c>
      <c r="GD25" s="41">
        <f>SUM(GD26:GD28)</f>
        <v>37.5</v>
      </c>
      <c r="GE25" s="41">
        <f t="shared" si="37"/>
        <v>59.7</v>
      </c>
      <c r="GF25" s="41">
        <f t="shared" si="37"/>
        <v>5.2999999999999972</v>
      </c>
      <c r="GG25" s="41">
        <f t="shared" si="37"/>
        <v>21.900000000000034</v>
      </c>
      <c r="GH25" s="41">
        <f t="shared" si="37"/>
        <v>-11.999999999999886</v>
      </c>
      <c r="GI25" s="41">
        <f t="shared" si="37"/>
        <v>12.799999999999955</v>
      </c>
      <c r="GJ25" s="41">
        <f t="shared" si="37"/>
        <v>10.299999999999955</v>
      </c>
      <c r="GK25" s="41">
        <f t="shared" si="37"/>
        <v>24.699999999999818</v>
      </c>
      <c r="GL25" s="41">
        <f t="shared" si="37"/>
        <v>1.9</v>
      </c>
      <c r="GM25" s="41">
        <f>SUM(GM26,GM28)</f>
        <v>-20.9</v>
      </c>
      <c r="GN25" s="93">
        <f t="shared" si="37"/>
        <v>-17.399999999999977</v>
      </c>
      <c r="GO25" s="41">
        <f t="shared" si="37"/>
        <v>3.2999999999999545</v>
      </c>
      <c r="GP25" s="41">
        <f t="shared" si="37"/>
        <v>5.8</v>
      </c>
      <c r="GQ25" s="41">
        <f t="shared" si="37"/>
        <v>10.999999999999954</v>
      </c>
      <c r="GR25" s="41">
        <f t="shared" si="37"/>
        <v>4.9000000000000234</v>
      </c>
      <c r="GS25" s="43">
        <v>-8.2000000000000224</v>
      </c>
      <c r="GT25" s="43">
        <v>-9.6</v>
      </c>
      <c r="GU25" s="44">
        <v>21.600000000000005</v>
      </c>
      <c r="GV25" s="44">
        <v>38.59999999999998</v>
      </c>
      <c r="GW25" s="44">
        <v>20.399999999999977</v>
      </c>
      <c r="GX25" s="44">
        <v>12.100000000000023</v>
      </c>
      <c r="GY25" s="44">
        <v>262.7</v>
      </c>
      <c r="GZ25" s="45">
        <v>-60</v>
      </c>
      <c r="HA25" s="43">
        <v>-6.3999999999999915</v>
      </c>
      <c r="HB25" s="43">
        <v>2.2000000000000028</v>
      </c>
      <c r="HC25" s="43">
        <v>35.400000000000034</v>
      </c>
      <c r="HD25" s="43">
        <v>-5.5</v>
      </c>
      <c r="HE25" s="43">
        <v>-13</v>
      </c>
      <c r="HF25" s="44">
        <v>-5.9</v>
      </c>
      <c r="HG25" s="44">
        <v>3.7</v>
      </c>
      <c r="HH25" s="44">
        <v>39.399999999999977</v>
      </c>
      <c r="HI25" s="43">
        <v>4.8999999999999773</v>
      </c>
      <c r="HJ25" s="43">
        <v>-20.2</v>
      </c>
      <c r="HK25" s="43">
        <v>90.3</v>
      </c>
      <c r="HL25" s="42">
        <v>-129.80000000000001</v>
      </c>
      <c r="HM25" s="46">
        <v>-0.3</v>
      </c>
      <c r="HN25" s="46"/>
    </row>
    <row r="26" spans="1:222" s="48" customFormat="1" ht="15.75">
      <c r="A26" s="78">
        <v>-6.2999999999988461</v>
      </c>
      <c r="B26" s="50" t="s">
        <v>54</v>
      </c>
      <c r="C26" s="51" t="s">
        <v>55</v>
      </c>
      <c r="D26" s="36">
        <v>35.299999999999997</v>
      </c>
      <c r="E26" s="52">
        <v>16.100000000000001</v>
      </c>
      <c r="F26" s="52">
        <v>24.9</v>
      </c>
      <c r="G26" s="52">
        <v>18.100000000000001</v>
      </c>
      <c r="H26" s="52">
        <v>19.399999999999999</v>
      </c>
      <c r="I26" s="53">
        <v>8.9000000000000341</v>
      </c>
      <c r="J26" s="53">
        <v>1.6999999999999744</v>
      </c>
      <c r="K26" s="53">
        <v>-3.4999999999999858</v>
      </c>
      <c r="L26" s="53">
        <v>1.5</v>
      </c>
      <c r="M26" s="53">
        <v>5.5</v>
      </c>
      <c r="N26" s="53">
        <v>3.9000000000000057</v>
      </c>
      <c r="O26" s="52">
        <v>28.1</v>
      </c>
      <c r="P26" s="54">
        <v>47.8</v>
      </c>
      <c r="Q26" s="55">
        <v>6.5000000000000284</v>
      </c>
      <c r="R26" s="56">
        <v>12.2</v>
      </c>
      <c r="S26" s="56">
        <v>24.1</v>
      </c>
      <c r="T26" s="55">
        <v>18</v>
      </c>
      <c r="U26" s="55">
        <v>8.1999999999999993</v>
      </c>
      <c r="V26" s="55">
        <v>45.2</v>
      </c>
      <c r="W26" s="55">
        <v>7.6999999999999886</v>
      </c>
      <c r="X26" s="55">
        <v>16.5</v>
      </c>
      <c r="Y26" s="55">
        <v>-101.7</v>
      </c>
      <c r="Z26" s="52">
        <v>-4.5000000000000284</v>
      </c>
      <c r="AA26" s="52">
        <v>-23.7</v>
      </c>
      <c r="AB26" s="54">
        <v>5.3</v>
      </c>
      <c r="AC26" s="55">
        <v>6.8999999999999915</v>
      </c>
      <c r="AD26" s="55">
        <v>5.3</v>
      </c>
      <c r="AE26" s="27">
        <v>6.9</v>
      </c>
      <c r="AF26" s="55">
        <v>518.1</v>
      </c>
      <c r="AG26" s="57">
        <v>40.700000000000003</v>
      </c>
      <c r="AH26" s="57">
        <v>8.0999999999999091</v>
      </c>
      <c r="AI26" s="99">
        <v>26.3</v>
      </c>
      <c r="AJ26" s="55">
        <v>16.600000000000136</v>
      </c>
      <c r="AK26" s="55">
        <v>-272.8</v>
      </c>
      <c r="AL26" s="55">
        <v>-55.9</v>
      </c>
      <c r="AM26" s="55">
        <v>-121.2</v>
      </c>
      <c r="AN26" s="54">
        <v>6.4</v>
      </c>
      <c r="AO26" s="55">
        <v>-12.4</v>
      </c>
      <c r="AP26" s="56">
        <v>-66.2</v>
      </c>
      <c r="AQ26" s="55">
        <v>-12.2</v>
      </c>
      <c r="AR26" s="63">
        <v>3.8999999999999773</v>
      </c>
      <c r="AS26" s="55">
        <v>-16.2</v>
      </c>
      <c r="AT26" s="59">
        <v>2.7999999999999545</v>
      </c>
      <c r="AU26" s="101">
        <v>6.5</v>
      </c>
      <c r="AV26" s="55">
        <v>19.2</v>
      </c>
      <c r="AW26" s="55">
        <v>-34.199999999999932</v>
      </c>
      <c r="AX26" s="55">
        <v>-0.5</v>
      </c>
      <c r="AY26" s="101">
        <v>6.0999999999999659</v>
      </c>
      <c r="AZ26" s="61">
        <v>-7.2999999999999972</v>
      </c>
      <c r="BA26" s="55">
        <v>5.2000000000000028</v>
      </c>
      <c r="BB26" s="27">
        <v>-3.5999999999999943</v>
      </c>
      <c r="BC26" s="52">
        <v>-1.8000000000000114</v>
      </c>
      <c r="BD26" s="27">
        <v>-1.7</v>
      </c>
      <c r="BE26" s="56">
        <v>12.799999999999997</v>
      </c>
      <c r="BF26" s="27">
        <v>2.1000000000000227</v>
      </c>
      <c r="BG26" s="56">
        <v>4.4000000000000004</v>
      </c>
      <c r="BH26" s="55">
        <v>60.099999999999994</v>
      </c>
      <c r="BI26" s="27">
        <v>55.599999999999994</v>
      </c>
      <c r="BJ26" s="55">
        <v>48.199999999999989</v>
      </c>
      <c r="BK26" s="115">
        <v>74.200000000000045</v>
      </c>
      <c r="BL26" s="54">
        <v>-1.5999999999999996</v>
      </c>
      <c r="BM26" s="56">
        <v>9.0000000000000053</v>
      </c>
      <c r="BN26" s="55">
        <v>19.099999999999994</v>
      </c>
      <c r="BO26" s="55">
        <v>18</v>
      </c>
      <c r="BP26" s="56">
        <v>20.900000000000006</v>
      </c>
      <c r="BQ26" s="56">
        <v>5.2999999999999829</v>
      </c>
      <c r="BR26" s="27">
        <v>19.800000000000011</v>
      </c>
      <c r="BS26" s="27">
        <v>17.199999999999989</v>
      </c>
      <c r="BT26" s="27">
        <v>15.100000000000023</v>
      </c>
      <c r="BU26" s="55">
        <v>33.699999999999989</v>
      </c>
      <c r="BV26" s="56">
        <v>21.999999999999943</v>
      </c>
      <c r="BW26" s="56">
        <v>107.80000000000007</v>
      </c>
      <c r="BX26" s="62">
        <v>4.5999999999999943</v>
      </c>
      <c r="BY26" s="52">
        <v>11.900000000000006</v>
      </c>
      <c r="BZ26" s="27">
        <v>3.4000000000000057</v>
      </c>
      <c r="CA26" s="55">
        <v>20.799999999999983</v>
      </c>
      <c r="CB26" s="55">
        <v>16</v>
      </c>
      <c r="CC26" s="27">
        <v>20.700000000000045</v>
      </c>
      <c r="CD26" s="27">
        <v>97.999999999999972</v>
      </c>
      <c r="CE26" s="27">
        <v>15.80000000000004</v>
      </c>
      <c r="CF26" s="55">
        <v>72.799999999999955</v>
      </c>
      <c r="CG26" s="27">
        <v>3.2999999999999545</v>
      </c>
      <c r="CH26" s="27">
        <v>0.59999999999996589</v>
      </c>
      <c r="CI26" s="56">
        <v>41.400000000000034</v>
      </c>
      <c r="CJ26" s="54">
        <v>-3.6</v>
      </c>
      <c r="CK26" s="55">
        <v>13.099999999999996</v>
      </c>
      <c r="CL26" s="56">
        <v>63.9</v>
      </c>
      <c r="CM26" s="63">
        <v>23.500000000000028</v>
      </c>
      <c r="CN26" s="27">
        <v>11.7</v>
      </c>
      <c r="CO26" s="55">
        <v>-0.6</v>
      </c>
      <c r="CP26" s="55">
        <v>-2.1000000000000512</v>
      </c>
      <c r="CQ26" s="27">
        <v>13.1</v>
      </c>
      <c r="CR26" s="27">
        <v>21.699999999999989</v>
      </c>
      <c r="CS26" s="27">
        <v>5.2000000000000171</v>
      </c>
      <c r="CT26" s="27">
        <v>3</v>
      </c>
      <c r="CU26" s="55">
        <v>65.699999999999989</v>
      </c>
      <c r="CV26" s="54">
        <v>3.9000000000000057</v>
      </c>
      <c r="CW26" s="55">
        <v>1.0999999999999943</v>
      </c>
      <c r="CX26" s="52">
        <v>6.9000000000000057</v>
      </c>
      <c r="CY26" s="56">
        <v>7.2999999999999829</v>
      </c>
      <c r="CZ26" s="56">
        <v>1.0000000000000284</v>
      </c>
      <c r="DA26" s="27">
        <v>3.6999999999999815</v>
      </c>
      <c r="DB26" s="56">
        <v>-7.3659999999999997</v>
      </c>
      <c r="DC26" s="65">
        <v>19.366000000000007</v>
      </c>
      <c r="DD26" s="27">
        <v>39.700000000000017</v>
      </c>
      <c r="DE26" s="27">
        <v>26.199999999999989</v>
      </c>
      <c r="DF26" s="55">
        <v>28.699999999999989</v>
      </c>
      <c r="DG26" s="76">
        <v>69.599999999999994</v>
      </c>
      <c r="DH26" s="54">
        <v>20.400000000000006</v>
      </c>
      <c r="DI26" s="36">
        <v>7.3</v>
      </c>
      <c r="DJ26" s="63">
        <v>42.499999999999986</v>
      </c>
      <c r="DK26" s="66">
        <v>12.100000000000023</v>
      </c>
      <c r="DL26" s="66">
        <v>32.800000000000011</v>
      </c>
      <c r="DM26" s="49">
        <v>33.6</v>
      </c>
      <c r="DN26" s="27">
        <v>21.399999999999977</v>
      </c>
      <c r="DO26" s="27">
        <v>20.099999999999966</v>
      </c>
      <c r="DP26" s="56">
        <v>64.5</v>
      </c>
      <c r="DQ26" s="56">
        <v>21</v>
      </c>
      <c r="DR26" s="27">
        <v>26.299999999999955</v>
      </c>
      <c r="DS26" s="27">
        <v>70.900000000000006</v>
      </c>
      <c r="DT26" s="61">
        <v>16.899999999999999</v>
      </c>
      <c r="DU26" s="27">
        <v>32.199999999999996</v>
      </c>
      <c r="DV26" s="55">
        <v>55.5</v>
      </c>
      <c r="DW26" s="67">
        <v>25.849999999999994</v>
      </c>
      <c r="DX26" s="27">
        <v>25.850000000000023</v>
      </c>
      <c r="DY26" s="27">
        <v>14.599999999999994</v>
      </c>
      <c r="DZ26" s="27">
        <v>28.999999999999972</v>
      </c>
      <c r="EA26" s="49">
        <v>47.800000000000011</v>
      </c>
      <c r="EB26" s="49">
        <v>52.300000000000011</v>
      </c>
      <c r="EC26" s="27">
        <v>31.200000000000045</v>
      </c>
      <c r="ED26" s="27">
        <v>21.199999999999989</v>
      </c>
      <c r="EE26" s="77">
        <v>54.499999999999943</v>
      </c>
      <c r="EF26" s="61">
        <v>14.799999999999997</v>
      </c>
      <c r="EG26" s="55">
        <v>36.1</v>
      </c>
      <c r="EH26" s="27">
        <v>75.69999999999996</v>
      </c>
      <c r="EI26" s="27">
        <v>31.900000000000034</v>
      </c>
      <c r="EJ26" s="27">
        <v>51.6</v>
      </c>
      <c r="EK26" s="27">
        <v>124.10000000000008</v>
      </c>
      <c r="EL26" s="27">
        <v>26.5</v>
      </c>
      <c r="EM26" s="27">
        <v>27.999999999999886</v>
      </c>
      <c r="EN26" s="49">
        <v>79.600000000000023</v>
      </c>
      <c r="EO26" s="27">
        <v>29.600000000000023</v>
      </c>
      <c r="EP26" s="49">
        <v>58.5</v>
      </c>
      <c r="EQ26" s="49">
        <v>230.10000000000002</v>
      </c>
      <c r="ER26" s="68">
        <v>5.6999999999999886</v>
      </c>
      <c r="ES26" s="56">
        <v>12.300000000000011</v>
      </c>
      <c r="ET26" s="56">
        <v>22.399999999999977</v>
      </c>
      <c r="EU26" s="49">
        <v>-3.9</v>
      </c>
      <c r="EV26" s="56">
        <v>18.5</v>
      </c>
      <c r="EW26" s="56">
        <v>35.5</v>
      </c>
      <c r="EX26" s="56">
        <v>-4.2000000000000171</v>
      </c>
      <c r="EY26" s="56">
        <v>5.0000000000000284</v>
      </c>
      <c r="EZ26" s="67">
        <v>6.0999999999999659</v>
      </c>
      <c r="FA26" s="56">
        <v>14.700000000000045</v>
      </c>
      <c r="FB26" s="49">
        <v>46.600000000000023</v>
      </c>
      <c r="FC26" s="78">
        <v>103.29999999999995</v>
      </c>
      <c r="FD26" s="68">
        <f>[2]StatementII!$D$38</f>
        <v>2.6000000000000014</v>
      </c>
      <c r="FE26" s="56">
        <v>10.899999999999999</v>
      </c>
      <c r="FF26" s="56">
        <v>24.099999999999994</v>
      </c>
      <c r="FG26" s="56">
        <v>-1.1000000000000001</v>
      </c>
      <c r="FH26" s="56">
        <v>-3.1999999999999957</v>
      </c>
      <c r="FI26" s="56">
        <v>24.8</v>
      </c>
      <c r="FJ26" s="56">
        <v>-11.900000000000006</v>
      </c>
      <c r="FK26" s="56">
        <v>19.600000000000023</v>
      </c>
      <c r="FL26" s="49">
        <v>41.599999999999994</v>
      </c>
      <c r="FM26" s="56">
        <v>6.4</v>
      </c>
      <c r="FN26" s="49">
        <v>19.199999999999989</v>
      </c>
      <c r="FO26" s="56">
        <v>-2.6999999999999886</v>
      </c>
      <c r="FP26" s="68">
        <v>-14</v>
      </c>
      <c r="FQ26" s="56">
        <v>13.700000000000003</v>
      </c>
      <c r="FR26" s="55">
        <v>16.90000000000002</v>
      </c>
      <c r="FS26" s="55">
        <v>15.699999999999989</v>
      </c>
      <c r="FT26" s="55">
        <v>-12.599999999999966</v>
      </c>
      <c r="FU26" s="56">
        <v>34.6</v>
      </c>
      <c r="FV26" s="67">
        <v>-13.9</v>
      </c>
      <c r="FW26" s="56">
        <v>38.799999999999955</v>
      </c>
      <c r="FX26" s="55">
        <v>41.4</v>
      </c>
      <c r="FY26" s="56">
        <v>32.299999999999997</v>
      </c>
      <c r="FZ26" s="55">
        <v>18.3</v>
      </c>
      <c r="GA26" s="56">
        <v>43.1</v>
      </c>
      <c r="GB26" s="68">
        <v>-11.200000000000003</v>
      </c>
      <c r="GC26" s="56">
        <v>29.899999999999991</v>
      </c>
      <c r="GD26" s="56">
        <v>37.5</v>
      </c>
      <c r="GE26" s="69">
        <v>59.7</v>
      </c>
      <c r="GF26" s="56">
        <v>5.2999999999999972</v>
      </c>
      <c r="GG26" s="56">
        <v>21.900000000000034</v>
      </c>
      <c r="GH26" s="56">
        <v>-11.999999999999886</v>
      </c>
      <c r="GI26" s="55">
        <v>12.799999999999955</v>
      </c>
      <c r="GJ26" s="56">
        <v>10.299999999999955</v>
      </c>
      <c r="GK26" s="55">
        <v>24.699999999999818</v>
      </c>
      <c r="GL26" s="56">
        <v>1.9</v>
      </c>
      <c r="GM26" s="116">
        <v>-20.9</v>
      </c>
      <c r="GN26" s="70">
        <v>-17.399999999999977</v>
      </c>
      <c r="GO26" s="71">
        <v>3.2999999999999545</v>
      </c>
      <c r="GP26" s="71">
        <v>5.8</v>
      </c>
      <c r="GQ26" s="71">
        <v>10.999999999999954</v>
      </c>
      <c r="GR26" s="71">
        <v>4.9000000000000234</v>
      </c>
      <c r="GS26" s="71">
        <v>0</v>
      </c>
      <c r="GT26" s="71">
        <v>-9.6</v>
      </c>
      <c r="GU26" s="72">
        <v>21.600000000000005</v>
      </c>
      <c r="GV26" s="72">
        <v>38.59999999999998</v>
      </c>
      <c r="GW26" s="72">
        <v>20.399999999999977</v>
      </c>
      <c r="GX26" s="72">
        <v>12.100000000000023</v>
      </c>
      <c r="GY26" s="72">
        <v>262.7</v>
      </c>
      <c r="GZ26" s="73">
        <v>-60</v>
      </c>
      <c r="HA26" s="71">
        <v>-6.4000000000000057</v>
      </c>
      <c r="HB26" s="71">
        <v>2.2000000000000028</v>
      </c>
      <c r="HC26" s="71">
        <v>35.400000000000006</v>
      </c>
      <c r="HD26" s="72">
        <v>-5.5</v>
      </c>
      <c r="HE26" s="71">
        <v>-13</v>
      </c>
      <c r="HF26" s="72">
        <v>-5.9</v>
      </c>
      <c r="HG26" s="72" t="s">
        <v>56</v>
      </c>
      <c r="HH26" s="72">
        <v>39.399999999999977</v>
      </c>
      <c r="HI26" s="71">
        <v>4.8999999999999773</v>
      </c>
      <c r="HJ26" s="71">
        <v>-20.2</v>
      </c>
      <c r="HK26" s="71">
        <v>90.3</v>
      </c>
      <c r="HL26" s="74">
        <v>-129.80000000000001</v>
      </c>
      <c r="HM26" s="47">
        <v>-0.3</v>
      </c>
      <c r="HN26" s="75"/>
    </row>
    <row r="27" spans="1:222" s="48" customFormat="1" ht="15">
      <c r="A27" s="117"/>
      <c r="B27" s="50" t="s">
        <v>57</v>
      </c>
      <c r="C27" s="51" t="s">
        <v>58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2">
        <v>0</v>
      </c>
      <c r="P27" s="61">
        <v>0</v>
      </c>
      <c r="Q27" s="52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5">
        <v>0</v>
      </c>
      <c r="Z27" s="52">
        <v>0</v>
      </c>
      <c r="AA27" s="52">
        <v>0</v>
      </c>
      <c r="AB27" s="68">
        <v>0</v>
      </c>
      <c r="AC27" s="56">
        <v>0</v>
      </c>
      <c r="AD27" s="56">
        <v>0</v>
      </c>
      <c r="AE27" s="27">
        <v>0</v>
      </c>
      <c r="AF27" s="55">
        <v>0</v>
      </c>
      <c r="AG27" s="57">
        <v>0</v>
      </c>
      <c r="AH27" s="57">
        <v>0</v>
      </c>
      <c r="AI27" s="99">
        <v>0</v>
      </c>
      <c r="AJ27" s="55">
        <v>0</v>
      </c>
      <c r="AK27" s="55">
        <v>0</v>
      </c>
      <c r="AL27" s="55">
        <v>0</v>
      </c>
      <c r="AM27" s="55">
        <v>0</v>
      </c>
      <c r="AN27" s="54">
        <v>0</v>
      </c>
      <c r="AO27" s="56">
        <v>0</v>
      </c>
      <c r="AP27" s="56">
        <v>0</v>
      </c>
      <c r="AQ27" s="56">
        <v>0</v>
      </c>
      <c r="AR27" s="56">
        <v>0</v>
      </c>
      <c r="AS27" s="56">
        <v>0</v>
      </c>
      <c r="AT27" s="59">
        <v>0</v>
      </c>
      <c r="AU27" s="101">
        <v>0</v>
      </c>
      <c r="AV27" s="56">
        <v>0</v>
      </c>
      <c r="AW27" s="56">
        <v>0</v>
      </c>
      <c r="AX27" s="101">
        <v>0</v>
      </c>
      <c r="AY27" s="101">
        <v>0</v>
      </c>
      <c r="AZ27" s="61">
        <v>0</v>
      </c>
      <c r="BA27" s="52">
        <v>0</v>
      </c>
      <c r="BB27" s="27">
        <v>0</v>
      </c>
      <c r="BC27" s="52">
        <v>0</v>
      </c>
      <c r="BD27" s="27">
        <v>0</v>
      </c>
      <c r="BE27" s="56">
        <v>0</v>
      </c>
      <c r="BF27" s="27">
        <v>0</v>
      </c>
      <c r="BG27" s="56">
        <v>0</v>
      </c>
      <c r="BH27" s="55">
        <v>0</v>
      </c>
      <c r="BI27" s="27">
        <v>0</v>
      </c>
      <c r="BJ27" s="55">
        <v>0</v>
      </c>
      <c r="BK27" s="115">
        <v>0</v>
      </c>
      <c r="BL27" s="54">
        <v>0</v>
      </c>
      <c r="BM27" s="55">
        <v>0</v>
      </c>
      <c r="BN27" s="55">
        <v>0</v>
      </c>
      <c r="BO27" s="55">
        <v>0</v>
      </c>
      <c r="BP27" s="56">
        <v>0</v>
      </c>
      <c r="BQ27" s="56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56">
        <v>0</v>
      </c>
      <c r="BX27" s="62">
        <v>0</v>
      </c>
      <c r="BY27" s="52">
        <v>0</v>
      </c>
      <c r="BZ27" s="27">
        <v>0</v>
      </c>
      <c r="CA27" s="55">
        <v>0</v>
      </c>
      <c r="CB27" s="55">
        <v>0</v>
      </c>
      <c r="CC27" s="27">
        <v>0</v>
      </c>
      <c r="CD27" s="27">
        <v>0</v>
      </c>
      <c r="CE27" s="27">
        <v>0</v>
      </c>
      <c r="CF27" s="55">
        <v>0</v>
      </c>
      <c r="CG27" s="27">
        <v>0</v>
      </c>
      <c r="CH27" s="27">
        <v>0</v>
      </c>
      <c r="CI27" s="56">
        <v>0</v>
      </c>
      <c r="CJ27" s="54">
        <v>0</v>
      </c>
      <c r="CK27" s="55">
        <v>0</v>
      </c>
      <c r="CL27" s="55">
        <v>0</v>
      </c>
      <c r="CM27" s="63">
        <v>0</v>
      </c>
      <c r="CN27" s="27">
        <v>0</v>
      </c>
      <c r="CO27" s="55">
        <v>0</v>
      </c>
      <c r="CP27" s="55">
        <v>0</v>
      </c>
      <c r="CQ27" s="55">
        <v>0</v>
      </c>
      <c r="CR27" s="27">
        <v>0</v>
      </c>
      <c r="CS27" s="27">
        <v>0</v>
      </c>
      <c r="CT27" s="27">
        <v>0</v>
      </c>
      <c r="CU27" s="56">
        <v>0</v>
      </c>
      <c r="CV27" s="68">
        <v>0</v>
      </c>
      <c r="CW27" s="56">
        <v>0</v>
      </c>
      <c r="CX27" s="52">
        <v>0</v>
      </c>
      <c r="CY27" s="56">
        <v>0</v>
      </c>
      <c r="CZ27" s="56">
        <v>0</v>
      </c>
      <c r="DA27" s="27">
        <v>0</v>
      </c>
      <c r="DB27" s="56">
        <v>0</v>
      </c>
      <c r="DC27" s="65">
        <v>0</v>
      </c>
      <c r="DD27" s="27">
        <v>0</v>
      </c>
      <c r="DE27" s="27">
        <v>0</v>
      </c>
      <c r="DF27" s="27">
        <v>0</v>
      </c>
      <c r="DG27" s="77">
        <v>0</v>
      </c>
      <c r="DH27" s="62">
        <v>0</v>
      </c>
      <c r="DI27" s="52">
        <v>0</v>
      </c>
      <c r="DJ27" s="66">
        <v>0</v>
      </c>
      <c r="DK27" s="66">
        <v>0</v>
      </c>
      <c r="DL27" s="66">
        <v>0</v>
      </c>
      <c r="DM27" s="49">
        <v>0</v>
      </c>
      <c r="DN27" s="27">
        <v>0</v>
      </c>
      <c r="DO27" s="27">
        <v>0</v>
      </c>
      <c r="DP27" s="56">
        <v>0</v>
      </c>
      <c r="DQ27" s="56">
        <v>0</v>
      </c>
      <c r="DR27" s="27">
        <v>0</v>
      </c>
      <c r="DS27" s="27">
        <v>0</v>
      </c>
      <c r="DT27" s="61">
        <v>0</v>
      </c>
      <c r="DU27" s="27">
        <v>0</v>
      </c>
      <c r="DV27" s="56">
        <v>0</v>
      </c>
      <c r="DW27" s="67">
        <v>0</v>
      </c>
      <c r="DX27" s="27">
        <v>0</v>
      </c>
      <c r="DY27" s="27">
        <v>0</v>
      </c>
      <c r="DZ27" s="27">
        <v>0</v>
      </c>
      <c r="EA27" s="49">
        <v>0</v>
      </c>
      <c r="EB27" s="49">
        <v>0</v>
      </c>
      <c r="EC27" s="27">
        <v>0</v>
      </c>
      <c r="ED27" s="27">
        <v>0</v>
      </c>
      <c r="EE27" s="77">
        <v>0</v>
      </c>
      <c r="EF27" s="61">
        <v>0</v>
      </c>
      <c r="EG27" s="27">
        <v>0</v>
      </c>
      <c r="EH27" s="27">
        <v>0</v>
      </c>
      <c r="EI27" s="27">
        <v>0</v>
      </c>
      <c r="EJ27" s="27">
        <v>0</v>
      </c>
      <c r="EK27" s="27">
        <v>0</v>
      </c>
      <c r="EL27" s="27">
        <v>0</v>
      </c>
      <c r="EM27" s="27">
        <v>0</v>
      </c>
      <c r="EN27" s="49">
        <v>0</v>
      </c>
      <c r="EO27" s="27">
        <v>0</v>
      </c>
      <c r="EP27" s="49">
        <v>0</v>
      </c>
      <c r="EQ27" s="49">
        <v>0</v>
      </c>
      <c r="ER27" s="68">
        <v>0</v>
      </c>
      <c r="ES27" s="56">
        <v>0</v>
      </c>
      <c r="ET27" s="56">
        <v>0</v>
      </c>
      <c r="EU27" s="49">
        <v>0</v>
      </c>
      <c r="EV27" s="56">
        <v>0</v>
      </c>
      <c r="EW27" s="56">
        <v>0</v>
      </c>
      <c r="EX27" s="56">
        <v>0</v>
      </c>
      <c r="EY27" s="56">
        <v>0</v>
      </c>
      <c r="EZ27" s="67">
        <v>0</v>
      </c>
      <c r="FA27" s="56">
        <v>0</v>
      </c>
      <c r="FB27" s="27">
        <v>0</v>
      </c>
      <c r="FC27" s="49">
        <v>0</v>
      </c>
      <c r="FD27" s="68">
        <f>[2]StatementII!$D$39</f>
        <v>0</v>
      </c>
      <c r="FE27" s="56">
        <v>0</v>
      </c>
      <c r="FF27" s="56">
        <v>0</v>
      </c>
      <c r="FG27" s="56">
        <v>0</v>
      </c>
      <c r="FH27" s="56">
        <v>0</v>
      </c>
      <c r="FI27" s="56">
        <v>0</v>
      </c>
      <c r="FJ27" s="56">
        <v>0</v>
      </c>
      <c r="FK27" s="56">
        <v>0</v>
      </c>
      <c r="FL27" s="49">
        <v>0</v>
      </c>
      <c r="FM27" s="56">
        <v>0</v>
      </c>
      <c r="FN27" s="27">
        <v>0</v>
      </c>
      <c r="FO27" s="56">
        <v>0</v>
      </c>
      <c r="FP27" s="68">
        <f>[3]StatementII!$D$39</f>
        <v>0</v>
      </c>
      <c r="FQ27" s="56">
        <v>0</v>
      </c>
      <c r="FR27" s="56">
        <v>0</v>
      </c>
      <c r="FS27" s="56">
        <v>0</v>
      </c>
      <c r="FT27" s="56">
        <v>0</v>
      </c>
      <c r="FU27" s="56">
        <v>0</v>
      </c>
      <c r="FV27" s="67">
        <v>0</v>
      </c>
      <c r="FW27" s="56">
        <v>0</v>
      </c>
      <c r="FX27" s="56">
        <v>0</v>
      </c>
      <c r="FY27" s="56">
        <v>0</v>
      </c>
      <c r="FZ27" s="56">
        <v>0</v>
      </c>
      <c r="GA27" s="56">
        <v>0</v>
      </c>
      <c r="GB27" s="68">
        <v>0</v>
      </c>
      <c r="GC27" s="56">
        <v>0</v>
      </c>
      <c r="GD27" s="56">
        <v>0</v>
      </c>
      <c r="GE27" s="69">
        <v>0</v>
      </c>
      <c r="GF27" s="56">
        <v>0</v>
      </c>
      <c r="GG27" s="56">
        <v>0</v>
      </c>
      <c r="GH27" s="56">
        <v>0</v>
      </c>
      <c r="GI27" s="56">
        <v>0</v>
      </c>
      <c r="GJ27" s="56">
        <v>0</v>
      </c>
      <c r="GK27" s="56">
        <v>0</v>
      </c>
      <c r="GL27" s="56">
        <v>0</v>
      </c>
      <c r="GM27" s="56">
        <v>0</v>
      </c>
      <c r="GN27" s="73">
        <v>0</v>
      </c>
      <c r="GO27" s="71">
        <v>0</v>
      </c>
      <c r="GP27" s="71">
        <v>0</v>
      </c>
      <c r="GQ27" s="71">
        <v>0</v>
      </c>
      <c r="GR27" s="71">
        <v>0</v>
      </c>
      <c r="GS27" s="71">
        <v>0</v>
      </c>
      <c r="GT27" s="71">
        <v>0</v>
      </c>
      <c r="GU27" s="71">
        <v>0</v>
      </c>
      <c r="GV27" s="71">
        <v>0</v>
      </c>
      <c r="GW27" s="71">
        <v>0</v>
      </c>
      <c r="GX27" s="71">
        <v>0</v>
      </c>
      <c r="GY27" s="71">
        <v>0</v>
      </c>
      <c r="GZ27" s="73">
        <v>0</v>
      </c>
      <c r="HA27" s="71">
        <v>0</v>
      </c>
      <c r="HB27" s="71">
        <v>0</v>
      </c>
      <c r="HC27" s="71">
        <v>0</v>
      </c>
      <c r="HD27" s="71">
        <v>0</v>
      </c>
      <c r="HE27" s="71">
        <v>0</v>
      </c>
      <c r="HF27" s="71">
        <v>0</v>
      </c>
      <c r="HG27" s="72" t="s">
        <v>59</v>
      </c>
      <c r="HH27" s="72" t="s">
        <v>59</v>
      </c>
      <c r="HI27" s="71">
        <v>0</v>
      </c>
      <c r="HJ27" s="71">
        <v>0</v>
      </c>
      <c r="HK27" s="71">
        <v>0</v>
      </c>
      <c r="HL27" s="74">
        <v>0</v>
      </c>
      <c r="HM27" s="47">
        <v>0</v>
      </c>
      <c r="HN27" s="75"/>
    </row>
    <row r="28" spans="1:222" s="48" customFormat="1" ht="22.5" customHeight="1">
      <c r="A28" s="118">
        <f>A17-A18+A22-A26</f>
        <v>9.9475983006414026E-14</v>
      </c>
      <c r="B28" s="98" t="s">
        <v>60</v>
      </c>
      <c r="C28" s="51">
        <v>323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2">
        <v>0</v>
      </c>
      <c r="P28" s="68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I28" s="56">
        <v>0</v>
      </c>
      <c r="AJ28" s="56">
        <v>0</v>
      </c>
      <c r="AK28" s="56">
        <v>0</v>
      </c>
      <c r="AL28" s="56">
        <v>0</v>
      </c>
      <c r="AM28" s="56">
        <v>0</v>
      </c>
      <c r="AN28" s="68">
        <v>0</v>
      </c>
      <c r="AO28" s="56">
        <v>0</v>
      </c>
      <c r="AP28" s="56">
        <v>0</v>
      </c>
      <c r="AQ28" s="56">
        <v>0</v>
      </c>
      <c r="AR28" s="56">
        <v>0</v>
      </c>
      <c r="AS28" s="56">
        <v>0</v>
      </c>
      <c r="AT28" s="59">
        <v>0</v>
      </c>
      <c r="AU28" s="101">
        <v>0</v>
      </c>
      <c r="AV28" s="56">
        <v>0</v>
      </c>
      <c r="AW28" s="56">
        <v>0</v>
      </c>
      <c r="AX28" s="56">
        <v>0</v>
      </c>
      <c r="AY28" s="101">
        <v>0</v>
      </c>
      <c r="AZ28" s="61">
        <v>0</v>
      </c>
      <c r="BA28" s="52">
        <v>0</v>
      </c>
      <c r="BB28" s="27">
        <v>0</v>
      </c>
      <c r="BC28" s="52">
        <v>0</v>
      </c>
      <c r="BD28" s="27">
        <v>0</v>
      </c>
      <c r="BE28" s="56">
        <v>0</v>
      </c>
      <c r="BF28" s="27">
        <v>0</v>
      </c>
      <c r="BG28" s="56">
        <v>0</v>
      </c>
      <c r="BH28" s="55">
        <v>0</v>
      </c>
      <c r="BI28" s="27">
        <v>0</v>
      </c>
      <c r="BJ28" s="27">
        <v>0</v>
      </c>
      <c r="BK28" s="115">
        <v>0</v>
      </c>
      <c r="BL28" s="54">
        <v>0</v>
      </c>
      <c r="BM28" s="55">
        <v>0</v>
      </c>
      <c r="BN28" s="55">
        <v>0</v>
      </c>
      <c r="BO28" s="55">
        <v>0</v>
      </c>
      <c r="BP28" s="56">
        <v>0</v>
      </c>
      <c r="BQ28" s="56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56">
        <v>0</v>
      </c>
      <c r="BX28" s="62">
        <v>0</v>
      </c>
      <c r="BY28" s="52">
        <v>0</v>
      </c>
      <c r="BZ28" s="27">
        <v>0</v>
      </c>
      <c r="CA28" s="55">
        <v>0</v>
      </c>
      <c r="CB28" s="55">
        <v>0</v>
      </c>
      <c r="CC28" s="27">
        <v>0</v>
      </c>
      <c r="CD28" s="27">
        <v>0</v>
      </c>
      <c r="CE28" s="27">
        <v>0</v>
      </c>
      <c r="CF28" s="55">
        <v>0</v>
      </c>
      <c r="CG28" s="27">
        <v>0</v>
      </c>
      <c r="CH28" s="27">
        <v>0</v>
      </c>
      <c r="CI28" s="56">
        <v>0</v>
      </c>
      <c r="CJ28" s="54">
        <v>0</v>
      </c>
      <c r="CK28" s="55">
        <v>0</v>
      </c>
      <c r="CL28" s="55">
        <v>0</v>
      </c>
      <c r="CM28" s="63">
        <v>0</v>
      </c>
      <c r="CN28" s="27">
        <v>0</v>
      </c>
      <c r="CO28" s="55">
        <v>0</v>
      </c>
      <c r="CP28" s="55">
        <v>0</v>
      </c>
      <c r="CQ28" s="55">
        <v>0</v>
      </c>
      <c r="CR28" s="27">
        <v>0</v>
      </c>
      <c r="CS28" s="27">
        <v>0</v>
      </c>
      <c r="CT28" s="27">
        <v>0</v>
      </c>
      <c r="CU28" s="56">
        <v>0</v>
      </c>
      <c r="CV28" s="68">
        <v>0</v>
      </c>
      <c r="CW28" s="56">
        <v>0</v>
      </c>
      <c r="CX28" s="52">
        <v>0</v>
      </c>
      <c r="CY28" s="56">
        <v>0</v>
      </c>
      <c r="CZ28" s="56">
        <v>0</v>
      </c>
      <c r="DA28" s="27">
        <v>0</v>
      </c>
      <c r="DB28" s="56">
        <v>0</v>
      </c>
      <c r="DC28" s="65">
        <v>0</v>
      </c>
      <c r="DD28" s="27">
        <v>0</v>
      </c>
      <c r="DE28" s="27">
        <v>0</v>
      </c>
      <c r="DF28" s="27">
        <v>0</v>
      </c>
      <c r="DG28" s="77">
        <v>0</v>
      </c>
      <c r="DH28" s="62">
        <v>0</v>
      </c>
      <c r="DI28" s="52">
        <v>0</v>
      </c>
      <c r="DJ28" s="66">
        <v>0</v>
      </c>
      <c r="DK28" s="34">
        <v>0</v>
      </c>
      <c r="DL28" s="34">
        <v>0</v>
      </c>
      <c r="DM28" s="49">
        <v>0</v>
      </c>
      <c r="DN28" s="27">
        <v>0</v>
      </c>
      <c r="DO28" s="27">
        <v>0</v>
      </c>
      <c r="DP28" s="56">
        <v>0</v>
      </c>
      <c r="DQ28" s="56">
        <v>0</v>
      </c>
      <c r="DR28" s="27">
        <v>0</v>
      </c>
      <c r="DS28" s="27">
        <v>0</v>
      </c>
      <c r="DT28" s="61">
        <v>0</v>
      </c>
      <c r="DU28" s="27">
        <v>0</v>
      </c>
      <c r="DV28" s="56">
        <v>0</v>
      </c>
      <c r="DW28" s="67">
        <v>0</v>
      </c>
      <c r="DX28" s="27">
        <v>0</v>
      </c>
      <c r="DY28" s="27">
        <v>0</v>
      </c>
      <c r="DZ28" s="27">
        <v>0</v>
      </c>
      <c r="EA28" s="49">
        <v>0</v>
      </c>
      <c r="EB28" s="49">
        <v>0</v>
      </c>
      <c r="EC28" s="27">
        <v>0</v>
      </c>
      <c r="ED28" s="27">
        <v>0</v>
      </c>
      <c r="EE28" s="77">
        <v>0</v>
      </c>
      <c r="EF28" s="61">
        <v>0</v>
      </c>
      <c r="EG28" s="27">
        <v>0</v>
      </c>
      <c r="EH28" s="27">
        <v>0</v>
      </c>
      <c r="EI28" s="27">
        <v>0</v>
      </c>
      <c r="EJ28" s="27">
        <v>0</v>
      </c>
      <c r="EK28" s="27">
        <v>0</v>
      </c>
      <c r="EL28" s="27">
        <v>0</v>
      </c>
      <c r="EM28" s="27">
        <v>0</v>
      </c>
      <c r="EN28" s="49">
        <v>0</v>
      </c>
      <c r="EO28" s="27">
        <v>0</v>
      </c>
      <c r="EP28" s="49">
        <v>0</v>
      </c>
      <c r="EQ28" s="49">
        <v>0</v>
      </c>
      <c r="ER28" s="68">
        <v>0</v>
      </c>
      <c r="ES28" s="56">
        <v>0</v>
      </c>
      <c r="ET28" s="56">
        <v>0</v>
      </c>
      <c r="EU28" s="49">
        <v>0</v>
      </c>
      <c r="EV28" s="56">
        <v>0</v>
      </c>
      <c r="EW28" s="56">
        <v>0</v>
      </c>
      <c r="EX28" s="56">
        <v>0</v>
      </c>
      <c r="EY28" s="56">
        <v>0</v>
      </c>
      <c r="EZ28" s="67">
        <v>0</v>
      </c>
      <c r="FA28" s="56">
        <v>0</v>
      </c>
      <c r="FB28" s="27">
        <v>0</v>
      </c>
      <c r="FC28" s="49">
        <v>0</v>
      </c>
      <c r="FD28" s="68">
        <v>0</v>
      </c>
      <c r="FE28" s="56">
        <v>0</v>
      </c>
      <c r="FF28" s="56">
        <v>0</v>
      </c>
      <c r="FG28" s="56">
        <v>0</v>
      </c>
      <c r="FH28" s="56">
        <v>0</v>
      </c>
      <c r="FI28" s="56">
        <v>0</v>
      </c>
      <c r="FJ28" s="56">
        <v>0</v>
      </c>
      <c r="FK28" s="56">
        <v>0</v>
      </c>
      <c r="FL28" s="83">
        <v>0</v>
      </c>
      <c r="FM28" s="56">
        <v>0</v>
      </c>
      <c r="FN28" s="27">
        <v>0</v>
      </c>
      <c r="FO28" s="56">
        <v>0</v>
      </c>
      <c r="FP28" s="68">
        <v>0</v>
      </c>
      <c r="FQ28" s="56">
        <v>0</v>
      </c>
      <c r="FR28" s="56">
        <v>0</v>
      </c>
      <c r="FS28" s="56">
        <v>0</v>
      </c>
      <c r="FT28" s="56">
        <v>0</v>
      </c>
      <c r="FU28" s="56">
        <v>0</v>
      </c>
      <c r="FV28" s="67">
        <v>0</v>
      </c>
      <c r="FW28" s="56">
        <v>0</v>
      </c>
      <c r="FX28" s="56">
        <v>0</v>
      </c>
      <c r="FY28" s="56">
        <v>0</v>
      </c>
      <c r="FZ28" s="56">
        <v>0</v>
      </c>
      <c r="GA28" s="56">
        <v>0</v>
      </c>
      <c r="GB28" s="68">
        <v>0</v>
      </c>
      <c r="GC28" s="56">
        <v>0</v>
      </c>
      <c r="GD28" s="56">
        <v>0</v>
      </c>
      <c r="GE28" s="69">
        <v>0</v>
      </c>
      <c r="GF28" s="56">
        <v>0</v>
      </c>
      <c r="GG28" s="56">
        <v>0</v>
      </c>
      <c r="GH28" s="56">
        <v>0</v>
      </c>
      <c r="GI28" s="56">
        <v>0</v>
      </c>
      <c r="GJ28" s="56">
        <v>0</v>
      </c>
      <c r="GK28" s="56">
        <v>0</v>
      </c>
      <c r="GL28" s="56">
        <v>0</v>
      </c>
      <c r="GM28" s="56">
        <v>0</v>
      </c>
      <c r="GN28" s="73">
        <v>0</v>
      </c>
      <c r="GO28" s="71">
        <v>0</v>
      </c>
      <c r="GP28" s="71">
        <v>0</v>
      </c>
      <c r="GQ28" s="71">
        <v>0</v>
      </c>
      <c r="GR28" s="71">
        <v>0</v>
      </c>
      <c r="GS28" s="71">
        <v>0</v>
      </c>
      <c r="GT28" s="71">
        <v>0</v>
      </c>
      <c r="GU28" s="71">
        <v>0</v>
      </c>
      <c r="GV28" s="71">
        <v>0</v>
      </c>
      <c r="GW28" s="71">
        <v>0</v>
      </c>
      <c r="GX28" s="71">
        <v>0</v>
      </c>
      <c r="GY28" s="71">
        <v>0</v>
      </c>
      <c r="GZ28" s="73">
        <v>0</v>
      </c>
      <c r="HA28" s="71">
        <v>0</v>
      </c>
      <c r="HB28" s="71">
        <v>0</v>
      </c>
      <c r="HC28" s="71">
        <v>0</v>
      </c>
      <c r="HD28" s="71">
        <v>0</v>
      </c>
      <c r="HE28" s="71">
        <v>0</v>
      </c>
      <c r="HF28" s="71">
        <v>0</v>
      </c>
      <c r="HG28" s="72" t="s">
        <v>59</v>
      </c>
      <c r="HH28" s="72" t="s">
        <v>59</v>
      </c>
      <c r="HI28" s="71">
        <v>0</v>
      </c>
      <c r="HJ28" s="71">
        <v>0</v>
      </c>
      <c r="HK28" s="71">
        <v>0</v>
      </c>
      <c r="HL28" s="74">
        <v>0</v>
      </c>
      <c r="HM28" s="47">
        <v>0</v>
      </c>
      <c r="HN28" s="75"/>
    </row>
    <row r="29" spans="1:222" s="48" customFormat="1" ht="15.75">
      <c r="A29" s="117"/>
      <c r="B29" s="119" t="s">
        <v>61</v>
      </c>
      <c r="C29" s="29">
        <v>33</v>
      </c>
      <c r="D29" s="36">
        <f>SUM(D30:D31)</f>
        <v>-4.0999999999999996</v>
      </c>
      <c r="E29" s="36">
        <f t="shared" ref="E29:AA29" si="38">SUM(E30:E31)</f>
        <v>6.7000000000000011</v>
      </c>
      <c r="F29" s="36">
        <f t="shared" si="38"/>
        <v>-14.8</v>
      </c>
      <c r="G29" s="36">
        <f t="shared" si="38"/>
        <v>-13.3</v>
      </c>
      <c r="H29" s="36">
        <f t="shared" si="38"/>
        <v>-20.5</v>
      </c>
      <c r="I29" s="36">
        <f t="shared" si="38"/>
        <v>8.6999999999999993</v>
      </c>
      <c r="J29" s="36">
        <f t="shared" si="38"/>
        <v>-21.8</v>
      </c>
      <c r="K29" s="36">
        <f t="shared" si="38"/>
        <v>5.8999999999999986</v>
      </c>
      <c r="L29" s="36">
        <f t="shared" si="38"/>
        <v>2.2000000000000002</v>
      </c>
      <c r="M29" s="36">
        <f t="shared" si="38"/>
        <v>12.6</v>
      </c>
      <c r="N29" s="36">
        <f t="shared" si="38"/>
        <v>-0.50000000000000067</v>
      </c>
      <c r="O29" s="36">
        <f t="shared" si="38"/>
        <v>-41.9</v>
      </c>
      <c r="P29" s="35">
        <f t="shared" si="38"/>
        <v>8.3000000000000007</v>
      </c>
      <c r="Q29" s="36">
        <f t="shared" si="38"/>
        <v>-7.4</v>
      </c>
      <c r="R29" s="36">
        <f t="shared" si="38"/>
        <v>8.8000000000000007</v>
      </c>
      <c r="S29" s="36">
        <f t="shared" si="38"/>
        <v>5.7</v>
      </c>
      <c r="T29" s="36">
        <f t="shared" si="38"/>
        <v>-32.6</v>
      </c>
      <c r="U29" s="36">
        <f t="shared" si="38"/>
        <v>-3.5</v>
      </c>
      <c r="V29" s="36">
        <f t="shared" si="38"/>
        <v>48.7</v>
      </c>
      <c r="W29" s="36">
        <f t="shared" si="38"/>
        <v>-1.4000000000000057</v>
      </c>
      <c r="X29" s="36">
        <f t="shared" si="38"/>
        <v>-5.5999999999999943</v>
      </c>
      <c r="Y29" s="36">
        <f t="shared" si="38"/>
        <v>11.5</v>
      </c>
      <c r="Z29" s="36">
        <f t="shared" si="38"/>
        <v>-8.3000000000000114</v>
      </c>
      <c r="AA29" s="36">
        <f t="shared" si="38"/>
        <v>-9.6999999999999993</v>
      </c>
      <c r="AB29" s="93">
        <f t="shared" ref="AB29:BQ29" si="39">SUM(AB30:AB31)</f>
        <v>8.1</v>
      </c>
      <c r="AC29" s="41">
        <f t="shared" si="39"/>
        <v>1.5</v>
      </c>
      <c r="AD29" s="41">
        <f t="shared" si="39"/>
        <v>-3.3</v>
      </c>
      <c r="AE29" s="41">
        <f t="shared" si="39"/>
        <v>11</v>
      </c>
      <c r="AF29" s="41">
        <f t="shared" si="39"/>
        <v>522.79999999999995</v>
      </c>
      <c r="AG29" s="41">
        <f t="shared" si="39"/>
        <v>32.000000000000114</v>
      </c>
      <c r="AH29" s="41">
        <f t="shared" si="39"/>
        <v>-12.400000000000137</v>
      </c>
      <c r="AI29" s="41">
        <f t="shared" si="39"/>
        <v>36.500000000000114</v>
      </c>
      <c r="AJ29" s="41">
        <f t="shared" si="39"/>
        <v>189.4</v>
      </c>
      <c r="AK29" s="41">
        <f t="shared" si="39"/>
        <v>6.3</v>
      </c>
      <c r="AL29" s="41">
        <f t="shared" si="39"/>
        <v>4.3999999999999542</v>
      </c>
      <c r="AM29" s="41">
        <f t="shared" si="39"/>
        <v>165.9</v>
      </c>
      <c r="AN29" s="93">
        <f t="shared" si="39"/>
        <v>3.4000000000000004</v>
      </c>
      <c r="AO29" s="36">
        <f t="shared" si="39"/>
        <v>7.1</v>
      </c>
      <c r="AP29" s="36">
        <f t="shared" si="39"/>
        <v>-164.1</v>
      </c>
      <c r="AQ29" s="36">
        <f t="shared" si="39"/>
        <v>3.0999999999999943</v>
      </c>
      <c r="AR29" s="36">
        <f t="shared" si="39"/>
        <v>19.100000000000012</v>
      </c>
      <c r="AS29" s="36">
        <f t="shared" si="39"/>
        <v>4.9000000000000021</v>
      </c>
      <c r="AT29" s="36">
        <f t="shared" si="39"/>
        <v>259.3</v>
      </c>
      <c r="AU29" s="36">
        <f t="shared" si="39"/>
        <v>27.600000000000023</v>
      </c>
      <c r="AV29" s="36">
        <f t="shared" si="39"/>
        <v>62.7</v>
      </c>
      <c r="AW29" s="36">
        <f t="shared" si="39"/>
        <v>107.3</v>
      </c>
      <c r="AX29" s="36">
        <f t="shared" si="39"/>
        <v>273.5</v>
      </c>
      <c r="AY29" s="36">
        <f t="shared" si="39"/>
        <v>93.6</v>
      </c>
      <c r="AZ29" s="35">
        <f t="shared" si="39"/>
        <v>36.299999999999997</v>
      </c>
      <c r="BA29" s="36">
        <f t="shared" si="39"/>
        <v>161.80000000000001</v>
      </c>
      <c r="BB29" s="36">
        <f t="shared" si="39"/>
        <v>263.2</v>
      </c>
      <c r="BC29" s="36">
        <f t="shared" si="39"/>
        <v>29.599999999999987</v>
      </c>
      <c r="BD29" s="36">
        <f t="shared" si="39"/>
        <v>32</v>
      </c>
      <c r="BE29" s="36">
        <f t="shared" si="39"/>
        <v>11.000000000000057</v>
      </c>
      <c r="BF29" s="36">
        <f t="shared" si="39"/>
        <v>127.69999999999999</v>
      </c>
      <c r="BG29" s="36">
        <f t="shared" si="39"/>
        <v>42.599999999999994</v>
      </c>
      <c r="BH29" s="36">
        <f t="shared" si="39"/>
        <v>187.60000000000002</v>
      </c>
      <c r="BI29" s="36">
        <f t="shared" si="39"/>
        <v>59.699999999999918</v>
      </c>
      <c r="BJ29" s="36">
        <f t="shared" si="39"/>
        <v>234.09999999999991</v>
      </c>
      <c r="BK29" s="36">
        <f t="shared" si="39"/>
        <v>90.099999999999909</v>
      </c>
      <c r="BL29" s="35">
        <f t="shared" si="39"/>
        <v>6.8000000000000025</v>
      </c>
      <c r="BM29" s="36">
        <f t="shared" si="39"/>
        <v>9.1</v>
      </c>
      <c r="BN29" s="36">
        <f t="shared" si="39"/>
        <v>33.899999999999991</v>
      </c>
      <c r="BO29" s="36">
        <f t="shared" si="39"/>
        <v>117.70000000000002</v>
      </c>
      <c r="BP29" s="36">
        <f t="shared" si="39"/>
        <v>54.8</v>
      </c>
      <c r="BQ29" s="36">
        <f t="shared" si="39"/>
        <v>31.600000000000023</v>
      </c>
      <c r="BR29" s="83">
        <f t="shared" ref="BR29:EC29" si="40">SUM(BR30:BR31)</f>
        <v>9.4999999999999574</v>
      </c>
      <c r="BS29" s="83">
        <f t="shared" si="40"/>
        <v>49.099999999999987</v>
      </c>
      <c r="BT29" s="83">
        <f t="shared" si="40"/>
        <v>46.30000000000004</v>
      </c>
      <c r="BU29" s="83">
        <f t="shared" si="40"/>
        <v>54.499999999999922</v>
      </c>
      <c r="BV29" s="83">
        <f t="shared" si="40"/>
        <v>18.100000000000051</v>
      </c>
      <c r="BW29" s="83">
        <f t="shared" si="40"/>
        <v>151.80000000000001</v>
      </c>
      <c r="BX29" s="88">
        <f t="shared" si="40"/>
        <v>29.800000000000004</v>
      </c>
      <c r="BY29" s="83">
        <f t="shared" si="40"/>
        <v>13.599999999999994</v>
      </c>
      <c r="BZ29" s="83">
        <f t="shared" si="40"/>
        <v>12.200000000000003</v>
      </c>
      <c r="CA29" s="83">
        <f t="shared" si="40"/>
        <v>42.9</v>
      </c>
      <c r="CB29" s="83">
        <f t="shared" si="40"/>
        <v>26.500000000000004</v>
      </c>
      <c r="CC29" s="83">
        <f t="shared" si="40"/>
        <v>53.79999999999999</v>
      </c>
      <c r="CD29" s="83">
        <f t="shared" si="40"/>
        <v>82.800000000000011</v>
      </c>
      <c r="CE29" s="83">
        <f t="shared" si="40"/>
        <v>181.8</v>
      </c>
      <c r="CF29" s="83">
        <f t="shared" si="40"/>
        <v>53.799999999999933</v>
      </c>
      <c r="CG29" s="83">
        <f t="shared" si="40"/>
        <v>24.600000000000094</v>
      </c>
      <c r="CH29" s="83">
        <f t="shared" si="40"/>
        <v>20.000000000000021</v>
      </c>
      <c r="CI29" s="83">
        <f t="shared" si="40"/>
        <v>66.999999999999858</v>
      </c>
      <c r="CJ29" s="88">
        <f t="shared" si="40"/>
        <v>-15.700000000000001</v>
      </c>
      <c r="CK29" s="82">
        <f t="shared" si="40"/>
        <v>12.200000000000001</v>
      </c>
      <c r="CL29" s="82">
        <f t="shared" si="40"/>
        <v>72.3</v>
      </c>
      <c r="CM29" s="89">
        <f t="shared" si="40"/>
        <v>-76.100000000000009</v>
      </c>
      <c r="CN29" s="89">
        <f t="shared" si="40"/>
        <v>-1.8999999999999897</v>
      </c>
      <c r="CO29" s="89">
        <f t="shared" si="40"/>
        <v>-44.699999999999989</v>
      </c>
      <c r="CP29" s="89">
        <f t="shared" si="40"/>
        <v>0.29999999999997407</v>
      </c>
      <c r="CQ29" s="89">
        <f t="shared" si="40"/>
        <v>55.500000000000014</v>
      </c>
      <c r="CR29" s="89">
        <f t="shared" si="40"/>
        <v>-8.6000000000000121</v>
      </c>
      <c r="CS29" s="89">
        <f t="shared" si="40"/>
        <v>148.30000000000001</v>
      </c>
      <c r="CT29" s="89">
        <f t="shared" si="40"/>
        <v>24.90000000000002</v>
      </c>
      <c r="CU29" s="89">
        <f t="shared" si="40"/>
        <v>57.599999999999994</v>
      </c>
      <c r="CV29" s="81">
        <f t="shared" si="40"/>
        <v>8.3999999999999986</v>
      </c>
      <c r="CW29" s="82">
        <f t="shared" si="40"/>
        <v>105.89999999999999</v>
      </c>
      <c r="CX29" s="82">
        <f t="shared" si="40"/>
        <v>42.60000000000003</v>
      </c>
      <c r="CY29" s="82">
        <f t="shared" si="40"/>
        <v>5.6000000000000156</v>
      </c>
      <c r="CZ29" s="82">
        <f t="shared" si="40"/>
        <v>44.699999999999889</v>
      </c>
      <c r="DA29" s="82">
        <f t="shared" si="40"/>
        <v>5.2000000000000881</v>
      </c>
      <c r="DB29" s="82">
        <f t="shared" si="40"/>
        <v>35.119999999999976</v>
      </c>
      <c r="DC29" s="82">
        <f t="shared" si="40"/>
        <v>137.18</v>
      </c>
      <c r="DD29" s="82">
        <f t="shared" si="40"/>
        <v>211.5</v>
      </c>
      <c r="DE29" s="82">
        <f t="shared" si="40"/>
        <v>25.300000000000011</v>
      </c>
      <c r="DF29" s="82">
        <f t="shared" si="40"/>
        <v>37.099999999999966</v>
      </c>
      <c r="DG29" s="91">
        <f t="shared" si="40"/>
        <v>351.39999999999992</v>
      </c>
      <c r="DH29" s="93">
        <f t="shared" si="40"/>
        <v>29.599999999999994</v>
      </c>
      <c r="DI29" s="41">
        <f t="shared" si="40"/>
        <v>99.900000000000034</v>
      </c>
      <c r="DJ29" s="41">
        <f t="shared" si="40"/>
        <v>5.6999999999999886</v>
      </c>
      <c r="DK29" s="89">
        <f t="shared" si="40"/>
        <v>38.5</v>
      </c>
      <c r="DL29" s="89">
        <f t="shared" si="40"/>
        <v>62.6</v>
      </c>
      <c r="DM29" s="89">
        <f t="shared" si="40"/>
        <v>318.89999999999998</v>
      </c>
      <c r="DN29" s="89">
        <f t="shared" si="40"/>
        <v>36.499999999999943</v>
      </c>
      <c r="DO29" s="34">
        <f t="shared" si="40"/>
        <v>-5</v>
      </c>
      <c r="DP29" s="41">
        <f t="shared" si="40"/>
        <v>46.5</v>
      </c>
      <c r="DQ29" s="41">
        <f t="shared" si="40"/>
        <v>46.899999999999864</v>
      </c>
      <c r="DR29" s="41">
        <f t="shared" si="40"/>
        <v>184.60000000000014</v>
      </c>
      <c r="DS29" s="41">
        <f>SUM(DS30:DS31)</f>
        <v>76.5</v>
      </c>
      <c r="DT29" s="88">
        <f t="shared" si="40"/>
        <v>-11.3</v>
      </c>
      <c r="DU29" s="83">
        <f t="shared" si="40"/>
        <v>-70.5</v>
      </c>
      <c r="DV29" s="83">
        <f t="shared" si="40"/>
        <v>56.899999999999991</v>
      </c>
      <c r="DW29" s="83">
        <f t="shared" si="40"/>
        <v>80.100000000000009</v>
      </c>
      <c r="DX29" s="83">
        <f t="shared" si="40"/>
        <v>14.05</v>
      </c>
      <c r="DY29" s="83">
        <f t="shared" si="40"/>
        <v>62.050000000000004</v>
      </c>
      <c r="DZ29" s="83">
        <f t="shared" si="40"/>
        <v>131.09999999999997</v>
      </c>
      <c r="EA29" s="83">
        <f t="shared" si="40"/>
        <v>87.700000000000031</v>
      </c>
      <c r="EB29" s="83">
        <f t="shared" si="40"/>
        <v>23.899999999999977</v>
      </c>
      <c r="EC29" s="83">
        <f t="shared" si="40"/>
        <v>204.10000000000002</v>
      </c>
      <c r="ED29" s="83">
        <f t="shared" ref="ED29:GA29" si="41">SUM(ED30:ED31)</f>
        <v>92.299999999999955</v>
      </c>
      <c r="EE29" s="92">
        <f t="shared" si="41"/>
        <v>396.19999999999993</v>
      </c>
      <c r="EF29" s="88">
        <f t="shared" si="41"/>
        <v>-58.3</v>
      </c>
      <c r="EG29" s="83">
        <f t="shared" si="41"/>
        <v>36.999999999999986</v>
      </c>
      <c r="EH29" s="83">
        <f t="shared" si="41"/>
        <v>101.30000000000001</v>
      </c>
      <c r="EI29" s="83">
        <f t="shared" si="41"/>
        <v>30</v>
      </c>
      <c r="EJ29" s="83">
        <f t="shared" si="41"/>
        <v>162.80000000000004</v>
      </c>
      <c r="EK29" s="83">
        <f t="shared" si="41"/>
        <v>328.7</v>
      </c>
      <c r="EL29" s="83">
        <f t="shared" si="41"/>
        <v>-0.52000000000001023</v>
      </c>
      <c r="EM29" s="83">
        <f t="shared" si="41"/>
        <v>63.719999999999914</v>
      </c>
      <c r="EN29" s="83">
        <f t="shared" si="41"/>
        <v>203.00000000000006</v>
      </c>
      <c r="EO29" s="78">
        <f t="shared" si="41"/>
        <v>83.499999999999943</v>
      </c>
      <c r="EP29" s="78">
        <f t="shared" si="41"/>
        <v>62.500000000000114</v>
      </c>
      <c r="EQ29" s="78">
        <f t="shared" si="41"/>
        <v>122.49999999999983</v>
      </c>
      <c r="ER29" s="120">
        <f t="shared" si="41"/>
        <v>79.099999999999994</v>
      </c>
      <c r="ES29" s="78">
        <f t="shared" si="41"/>
        <v>79.5</v>
      </c>
      <c r="ET29" s="78">
        <f t="shared" si="41"/>
        <v>-42.90000000000002</v>
      </c>
      <c r="EU29" s="78">
        <f t="shared" si="41"/>
        <v>90.700000000000045</v>
      </c>
      <c r="EV29" s="78">
        <f t="shared" si="41"/>
        <v>94.59999999999998</v>
      </c>
      <c r="EW29" s="78">
        <f t="shared" si="41"/>
        <v>-123.10000000000002</v>
      </c>
      <c r="EX29" s="78">
        <f t="shared" si="41"/>
        <v>-33.099999999999966</v>
      </c>
      <c r="EY29" s="78">
        <f t="shared" si="41"/>
        <v>61.599999999999966</v>
      </c>
      <c r="EZ29" s="78">
        <f t="shared" si="41"/>
        <v>56.899999999999991</v>
      </c>
      <c r="FA29" s="78">
        <f t="shared" si="41"/>
        <v>6.4000000000000767</v>
      </c>
      <c r="FB29" s="78">
        <f t="shared" si="41"/>
        <v>105.69999999999993</v>
      </c>
      <c r="FC29" s="78">
        <f t="shared" si="41"/>
        <v>749.10000000000014</v>
      </c>
      <c r="FD29" s="93">
        <f t="shared" si="41"/>
        <v>-108.4</v>
      </c>
      <c r="FE29" s="41">
        <f t="shared" si="41"/>
        <v>157.19999999999999</v>
      </c>
      <c r="FF29" s="41">
        <f t="shared" si="41"/>
        <v>-35.299999999999997</v>
      </c>
      <c r="FG29" s="41">
        <f t="shared" si="41"/>
        <v>11.099999999999998</v>
      </c>
      <c r="FH29" s="41">
        <f t="shared" si="41"/>
        <v>106.6</v>
      </c>
      <c r="FI29" s="41">
        <f t="shared" si="41"/>
        <v>51.400000000000034</v>
      </c>
      <c r="FJ29" s="41">
        <f t="shared" si="41"/>
        <v>-122.19999999999999</v>
      </c>
      <c r="FK29" s="41">
        <f t="shared" si="41"/>
        <v>114.7999999999999</v>
      </c>
      <c r="FL29" s="41">
        <f t="shared" si="41"/>
        <v>127.50000000000017</v>
      </c>
      <c r="FM29" s="41">
        <f t="shared" si="41"/>
        <v>231.29999999999987</v>
      </c>
      <c r="FN29" s="41">
        <f t="shared" si="41"/>
        <v>144.10000000000002</v>
      </c>
      <c r="FO29" s="41">
        <f t="shared" si="41"/>
        <v>698.10000000000014</v>
      </c>
      <c r="FP29" s="93">
        <f t="shared" si="41"/>
        <v>152.6</v>
      </c>
      <c r="FQ29" s="41">
        <f t="shared" si="41"/>
        <v>175.8</v>
      </c>
      <c r="FR29" s="41">
        <f t="shared" si="41"/>
        <v>242.29999999999993</v>
      </c>
      <c r="FS29" s="41">
        <f t="shared" si="41"/>
        <v>227.20000000000005</v>
      </c>
      <c r="FT29" s="41">
        <f t="shared" si="41"/>
        <v>946.7</v>
      </c>
      <c r="FU29" s="41">
        <f t="shared" si="41"/>
        <v>563.30000000000007</v>
      </c>
      <c r="FV29" s="41">
        <f t="shared" si="41"/>
        <v>1031.8000000000002</v>
      </c>
      <c r="FW29" s="41">
        <f t="shared" si="41"/>
        <v>530.39999999999964</v>
      </c>
      <c r="FX29" s="41">
        <f t="shared" si="41"/>
        <v>377.20000000000005</v>
      </c>
      <c r="FY29" s="41">
        <f t="shared" si="41"/>
        <v>944.6</v>
      </c>
      <c r="FZ29" s="41">
        <f t="shared" si="41"/>
        <v>800.2000000000005</v>
      </c>
      <c r="GA29" s="41">
        <f t="shared" si="41"/>
        <v>354.40000000000032</v>
      </c>
      <c r="GB29" s="93">
        <f t="shared" ref="GB29:GV29" si="42">SUM(GB30:GB31)</f>
        <v>-22.400000000000034</v>
      </c>
      <c r="GC29" s="41">
        <f t="shared" si="42"/>
        <v>772.50000000000023</v>
      </c>
      <c r="GD29" s="41">
        <f t="shared" si="42"/>
        <v>243.79999999999995</v>
      </c>
      <c r="GE29" s="41">
        <f t="shared" si="42"/>
        <v>91.499999999999829</v>
      </c>
      <c r="GF29" s="41">
        <f t="shared" si="42"/>
        <v>14.100000000000307</v>
      </c>
      <c r="GG29" s="41">
        <f t="shared" si="42"/>
        <v>192.09999999999974</v>
      </c>
      <c r="GH29" s="41">
        <f t="shared" si="42"/>
        <v>-316.59999999999991</v>
      </c>
      <c r="GI29" s="41">
        <f t="shared" si="42"/>
        <v>121.89999999999986</v>
      </c>
      <c r="GJ29" s="41">
        <f t="shared" si="42"/>
        <v>54.800000000000182</v>
      </c>
      <c r="GK29" s="41">
        <f t="shared" si="42"/>
        <v>142.30000000000018</v>
      </c>
      <c r="GL29" s="41">
        <f t="shared" si="42"/>
        <v>163.69999999999953</v>
      </c>
      <c r="GM29" s="41">
        <v>1051.5</v>
      </c>
      <c r="GN29" s="93">
        <f t="shared" si="42"/>
        <v>282.89999999999998</v>
      </c>
      <c r="GO29" s="41">
        <f t="shared" si="42"/>
        <v>161.30000000000001</v>
      </c>
      <c r="GP29" s="41">
        <f t="shared" si="42"/>
        <v>51.899999999999949</v>
      </c>
      <c r="GQ29" s="41">
        <f t="shared" si="42"/>
        <v>-260.7</v>
      </c>
      <c r="GR29" s="41">
        <f t="shared" si="42"/>
        <v>186.8</v>
      </c>
      <c r="GS29" s="41">
        <f t="shared" si="42"/>
        <v>299.60000000000008</v>
      </c>
      <c r="GT29" s="41">
        <f t="shared" si="42"/>
        <v>173.49999999999989</v>
      </c>
      <c r="GU29" s="41">
        <f t="shared" si="42"/>
        <v>194.50000000000011</v>
      </c>
      <c r="GV29" s="41">
        <f t="shared" si="42"/>
        <v>389.70000000000005</v>
      </c>
      <c r="GW29" s="41">
        <v>230.69999999999982</v>
      </c>
      <c r="GX29" s="44">
        <v>-26.599999999999909</v>
      </c>
      <c r="GY29" s="44">
        <v>1029.2000000000003</v>
      </c>
      <c r="GZ29" s="43">
        <v>-214.60000000000002</v>
      </c>
      <c r="HA29" s="43">
        <v>-6.5999999999999659</v>
      </c>
      <c r="HB29" s="43">
        <v>296.89999999999998</v>
      </c>
      <c r="HC29" s="43">
        <v>307.79999999999995</v>
      </c>
      <c r="HD29" s="43">
        <v>233.50000000000011</v>
      </c>
      <c r="HE29" s="43">
        <v>244</v>
      </c>
      <c r="HF29" s="43">
        <v>356.29999999999995</v>
      </c>
      <c r="HG29" s="43">
        <v>269.39999999999998</v>
      </c>
      <c r="HH29" s="43">
        <v>93.5</v>
      </c>
      <c r="HI29" s="43">
        <v>161.6</v>
      </c>
      <c r="HJ29" s="43">
        <v>200.50000000000023</v>
      </c>
      <c r="HK29" s="44">
        <v>433.50000000000023</v>
      </c>
      <c r="HL29" s="42">
        <v>-229</v>
      </c>
      <c r="HM29" s="46">
        <v>206.6</v>
      </c>
      <c r="HN29" s="75"/>
    </row>
    <row r="30" spans="1:222" s="48" customFormat="1" ht="15.75">
      <c r="A30" s="117"/>
      <c r="B30" s="50" t="s">
        <v>62</v>
      </c>
      <c r="C30" s="51">
        <v>331</v>
      </c>
      <c r="D30" s="36">
        <v>-2.6</v>
      </c>
      <c r="E30" s="52">
        <v>-6.6</v>
      </c>
      <c r="F30" s="52">
        <v>-2.7</v>
      </c>
      <c r="G30" s="52">
        <v>-6.7</v>
      </c>
      <c r="H30" s="52">
        <v>-6.1</v>
      </c>
      <c r="I30" s="53">
        <v>-1.9</v>
      </c>
      <c r="J30" s="53">
        <v>-0.5</v>
      </c>
      <c r="K30" s="53">
        <v>-0.10000000000000142</v>
      </c>
      <c r="L30" s="53">
        <v>0</v>
      </c>
      <c r="M30" s="53">
        <v>0</v>
      </c>
      <c r="N30" s="53">
        <v>0.69999999999999929</v>
      </c>
      <c r="O30" s="52">
        <v>0.60000000000000142</v>
      </c>
      <c r="P30" s="68">
        <v>0</v>
      </c>
      <c r="Q30" s="56">
        <v>0</v>
      </c>
      <c r="R30" s="56">
        <v>0</v>
      </c>
      <c r="S30" s="56">
        <v>0</v>
      </c>
      <c r="T30" s="56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2">
        <v>0</v>
      </c>
      <c r="AA30" s="52">
        <v>-20</v>
      </c>
      <c r="AB30" s="68">
        <v>0</v>
      </c>
      <c r="AC30" s="56">
        <v>0</v>
      </c>
      <c r="AD30" s="52">
        <v>-10</v>
      </c>
      <c r="AE30" s="27">
        <v>0</v>
      </c>
      <c r="AF30" s="52">
        <v>0</v>
      </c>
      <c r="AG30" s="55">
        <v>-10</v>
      </c>
      <c r="AH30" s="55">
        <v>-11.8</v>
      </c>
      <c r="AI30" s="99">
        <v>-0.99999999999999645</v>
      </c>
      <c r="AJ30" s="55">
        <v>-1.4000000000000057</v>
      </c>
      <c r="AK30" s="55">
        <v>-1.2</v>
      </c>
      <c r="AL30" s="55">
        <v>-1.4</v>
      </c>
      <c r="AM30" s="55">
        <v>-15.6</v>
      </c>
      <c r="AN30" s="54">
        <v>-2.5</v>
      </c>
      <c r="AO30" s="55">
        <v>-2.1</v>
      </c>
      <c r="AP30" s="55">
        <v>-173.9</v>
      </c>
      <c r="AQ30" s="55">
        <v>-3.4000000000000057</v>
      </c>
      <c r="AR30" s="63">
        <v>-0.69999999999998863</v>
      </c>
      <c r="AS30" s="55">
        <v>-12.2</v>
      </c>
      <c r="AT30" s="59">
        <v>-2</v>
      </c>
      <c r="AU30" s="55">
        <v>3.6000000000000227</v>
      </c>
      <c r="AV30" s="55">
        <v>35.5</v>
      </c>
      <c r="AW30" s="55">
        <v>76.099999999999994</v>
      </c>
      <c r="AX30" s="55">
        <v>56.4</v>
      </c>
      <c r="AY30" s="101">
        <v>51.6</v>
      </c>
      <c r="AZ30" s="61">
        <v>30.9</v>
      </c>
      <c r="BA30" s="55">
        <v>27.400000000000006</v>
      </c>
      <c r="BB30" s="27">
        <v>-8.2000000000000028</v>
      </c>
      <c r="BC30" s="55">
        <v>11.899999999999999</v>
      </c>
      <c r="BD30" s="27">
        <v>22</v>
      </c>
      <c r="BE30" s="56">
        <v>-6.1999999999999886</v>
      </c>
      <c r="BF30" s="27">
        <v>25.800000000000011</v>
      </c>
      <c r="BG30" s="56">
        <v>16.899999999999999</v>
      </c>
      <c r="BH30" s="55">
        <v>12.000000000000014</v>
      </c>
      <c r="BI30" s="27">
        <v>-14.899999999999991</v>
      </c>
      <c r="BJ30" s="55">
        <v>-5.1000000000000085</v>
      </c>
      <c r="BK30" s="56">
        <v>11</v>
      </c>
      <c r="BL30" s="54">
        <v>-7.1</v>
      </c>
      <c r="BM30" s="55">
        <v>-2.2000000000000011</v>
      </c>
      <c r="BN30" s="55">
        <v>7.3000000000000007</v>
      </c>
      <c r="BO30" s="55">
        <v>4.7000000000000011</v>
      </c>
      <c r="BP30" s="56">
        <v>32.099999999999994</v>
      </c>
      <c r="BQ30" s="56">
        <v>1</v>
      </c>
      <c r="BR30" s="27">
        <v>-22.299999999999997</v>
      </c>
      <c r="BS30" s="27">
        <v>9.4</v>
      </c>
      <c r="BT30" s="27">
        <v>7.0999999999999943</v>
      </c>
      <c r="BU30" s="55">
        <v>17.600000000000001</v>
      </c>
      <c r="BV30" s="55">
        <v>-8.0999999999999943</v>
      </c>
      <c r="BW30" s="56">
        <v>-4.2999999999999972</v>
      </c>
      <c r="BX30" s="62">
        <v>8.6</v>
      </c>
      <c r="BY30" s="52">
        <v>2.6000000000000014</v>
      </c>
      <c r="BZ30" s="27">
        <v>2</v>
      </c>
      <c r="CA30" s="27">
        <v>11.799999999999995</v>
      </c>
      <c r="CB30" s="55">
        <v>2.0000000000000036</v>
      </c>
      <c r="CC30" s="27">
        <v>2.6000000000000014</v>
      </c>
      <c r="CD30" s="27">
        <v>14.500000000000007</v>
      </c>
      <c r="CE30" s="27">
        <v>23.699999999999989</v>
      </c>
      <c r="CF30" s="55">
        <v>-43.4</v>
      </c>
      <c r="CG30" s="27">
        <v>-15.799999999999997</v>
      </c>
      <c r="CH30" s="27">
        <v>9.8999999999999986</v>
      </c>
      <c r="CI30" s="56">
        <v>-4.4000000000000057</v>
      </c>
      <c r="CJ30" s="54">
        <v>-21.8</v>
      </c>
      <c r="CK30" s="55">
        <v>6.9000000000000021</v>
      </c>
      <c r="CL30" s="56">
        <v>11.2</v>
      </c>
      <c r="CM30" s="63">
        <v>12.2</v>
      </c>
      <c r="CN30" s="27">
        <v>-5.8999999999999986</v>
      </c>
      <c r="CO30" s="55">
        <v>5.6999999999999993</v>
      </c>
      <c r="CP30" s="55">
        <v>-14.600000000000003</v>
      </c>
      <c r="CQ30" s="27">
        <v>34.700000000000003</v>
      </c>
      <c r="CR30" s="27">
        <v>1.899999999999995</v>
      </c>
      <c r="CS30" s="27">
        <v>34.000000000000014</v>
      </c>
      <c r="CT30" s="27">
        <v>3.5999999999999943</v>
      </c>
      <c r="CU30" s="55">
        <v>22</v>
      </c>
      <c r="CV30" s="54">
        <v>31.6</v>
      </c>
      <c r="CW30" s="55">
        <v>101.69999999999999</v>
      </c>
      <c r="CX30" s="52">
        <v>79.900000000000034</v>
      </c>
      <c r="CY30" s="56">
        <v>27.099999999999994</v>
      </c>
      <c r="CZ30" s="55">
        <v>33.39999999999992</v>
      </c>
      <c r="DA30" s="27">
        <v>41.300000000000068</v>
      </c>
      <c r="DB30" s="56">
        <v>63.019999999999982</v>
      </c>
      <c r="DC30" s="65">
        <v>72.88</v>
      </c>
      <c r="DD30" s="27">
        <v>9.2000000000000455</v>
      </c>
      <c r="DE30" s="27">
        <v>18.900000000000034</v>
      </c>
      <c r="DF30" s="55">
        <v>-0.40000000000009095</v>
      </c>
      <c r="DG30" s="114">
        <v>37.89999999999992</v>
      </c>
      <c r="DH30" s="54">
        <v>79.8</v>
      </c>
      <c r="DI30" s="52">
        <v>88.90000000000002</v>
      </c>
      <c r="DJ30" s="63">
        <v>17</v>
      </c>
      <c r="DK30" s="66">
        <v>25.199999999999989</v>
      </c>
      <c r="DL30" s="63">
        <v>22.699999999999989</v>
      </c>
      <c r="DM30" s="49">
        <v>37.000000000000028</v>
      </c>
      <c r="DN30" s="27">
        <v>40.899999999999977</v>
      </c>
      <c r="DO30" s="27">
        <v>-26.300000000000011</v>
      </c>
      <c r="DP30" s="56">
        <v>6.4</v>
      </c>
      <c r="DQ30" s="55">
        <v>12.499999999999943</v>
      </c>
      <c r="DR30" s="27">
        <v>-39.89999999999992</v>
      </c>
      <c r="DS30" s="27">
        <v>0.69999999999993179</v>
      </c>
      <c r="DT30" s="68">
        <v>0.29999999999999982</v>
      </c>
      <c r="DU30" s="27">
        <v>-65</v>
      </c>
      <c r="DV30" s="55">
        <v>18.5</v>
      </c>
      <c r="DW30" s="67">
        <v>51.3</v>
      </c>
      <c r="DX30" s="27">
        <v>-18.999999999999996</v>
      </c>
      <c r="DY30" s="27">
        <v>41.9</v>
      </c>
      <c r="DZ30" s="27">
        <v>96.899999999999991</v>
      </c>
      <c r="EA30" s="49">
        <v>46.500000000000014</v>
      </c>
      <c r="EB30" s="49">
        <v>-8.9000000000000057</v>
      </c>
      <c r="EC30" s="27">
        <v>89.300000000000011</v>
      </c>
      <c r="ED30" s="27">
        <v>46.5</v>
      </c>
      <c r="EE30" s="77">
        <v>20.099999999999966</v>
      </c>
      <c r="EF30" s="64">
        <v>-1</v>
      </c>
      <c r="EG30" s="55">
        <v>31.099999999999998</v>
      </c>
      <c r="EH30" s="27">
        <v>34.400000000000006</v>
      </c>
      <c r="EI30" s="27">
        <v>-13.099999999999994</v>
      </c>
      <c r="EJ30" s="27">
        <v>85.800000000000011</v>
      </c>
      <c r="EK30" s="27">
        <v>90.300000000000011</v>
      </c>
      <c r="EL30" s="27">
        <v>-1.0000000000000284</v>
      </c>
      <c r="EM30" s="27">
        <v>16.5</v>
      </c>
      <c r="EN30" s="49">
        <v>47.199999999999989</v>
      </c>
      <c r="EO30" s="27">
        <v>2.3000000000000114</v>
      </c>
      <c r="EP30" s="49">
        <v>28.299999999999955</v>
      </c>
      <c r="EQ30" s="27">
        <v>17.300000000000011</v>
      </c>
      <c r="ER30" s="68">
        <v>-59.4</v>
      </c>
      <c r="ES30" s="56">
        <v>70.5</v>
      </c>
      <c r="ET30" s="56">
        <v>-23.799999999999997</v>
      </c>
      <c r="EU30" s="49">
        <v>92.300000000000011</v>
      </c>
      <c r="EV30" s="56">
        <v>72.499999999999986</v>
      </c>
      <c r="EW30" s="56">
        <v>-85.4</v>
      </c>
      <c r="EX30" s="56">
        <v>-0.19999999999998863</v>
      </c>
      <c r="EY30" s="56">
        <v>71</v>
      </c>
      <c r="EZ30" s="49">
        <v>79.300000000000011</v>
      </c>
      <c r="FA30" s="56">
        <v>-2.3000000000000114</v>
      </c>
      <c r="FB30" s="27">
        <v>90</v>
      </c>
      <c r="FC30" s="27">
        <v>82.700000000000045</v>
      </c>
      <c r="FD30" s="68">
        <v>-46.6</v>
      </c>
      <c r="FE30" s="56">
        <v>69.099999999999994</v>
      </c>
      <c r="FF30" s="56">
        <v>8.3000000000000007</v>
      </c>
      <c r="FG30" s="56">
        <v>7.5999999999999979</v>
      </c>
      <c r="FH30" s="56">
        <v>112.1</v>
      </c>
      <c r="FI30" s="56">
        <v>101</v>
      </c>
      <c r="FJ30" s="56">
        <v>-68.699999999999989</v>
      </c>
      <c r="FK30" s="56">
        <v>111.19999999999999</v>
      </c>
      <c r="FL30" s="49">
        <v>97.800000000000011</v>
      </c>
      <c r="FM30" s="56">
        <v>231.4</v>
      </c>
      <c r="FN30" s="27">
        <v>119.89999999999998</v>
      </c>
      <c r="FO30" s="56">
        <v>163.50000000000011</v>
      </c>
      <c r="FP30" s="68">
        <v>37.4</v>
      </c>
      <c r="FQ30" s="56">
        <v>160</v>
      </c>
      <c r="FR30" s="55">
        <v>148.69999999999996</v>
      </c>
      <c r="FS30" s="55">
        <v>109.10000000000002</v>
      </c>
      <c r="FT30" s="55">
        <v>170.40000000000003</v>
      </c>
      <c r="FU30" s="56">
        <v>554.4</v>
      </c>
      <c r="FV30" s="52">
        <v>59.800000000000182</v>
      </c>
      <c r="FW30" s="67">
        <v>162.59999999999991</v>
      </c>
      <c r="FX30" s="55">
        <v>153.80000000000001</v>
      </c>
      <c r="FY30" s="56">
        <v>189.6</v>
      </c>
      <c r="FZ30" s="55">
        <v>122.89999999999986</v>
      </c>
      <c r="GA30" s="56">
        <v>115.29999999999995</v>
      </c>
      <c r="GB30" s="68">
        <v>-323.70000000000005</v>
      </c>
      <c r="GC30" s="56">
        <v>20.900000000000034</v>
      </c>
      <c r="GD30" s="56">
        <v>10</v>
      </c>
      <c r="GE30" s="69">
        <v>-33.699999999999989</v>
      </c>
      <c r="GF30" s="56">
        <v>-61.800000000000011</v>
      </c>
      <c r="GG30" s="56">
        <v>-19.199999999999989</v>
      </c>
      <c r="GH30" s="56">
        <v>-324.5</v>
      </c>
      <c r="GI30" s="55">
        <v>22.799999999999955</v>
      </c>
      <c r="GJ30" s="56">
        <v>10.5</v>
      </c>
      <c r="GK30" s="55">
        <v>73.5</v>
      </c>
      <c r="GL30" s="55">
        <v>137.10000000000008</v>
      </c>
      <c r="GM30" s="55">
        <v>95.099999999999966</v>
      </c>
      <c r="GN30" s="70">
        <v>201.7</v>
      </c>
      <c r="GO30" s="71">
        <v>165.60000000000002</v>
      </c>
      <c r="GP30" s="71">
        <v>31.199999999999989</v>
      </c>
      <c r="GQ30" s="71">
        <v>-304.60000000000002</v>
      </c>
      <c r="GR30" s="71">
        <v>165.80000000000007</v>
      </c>
      <c r="GS30" s="71">
        <v>147</v>
      </c>
      <c r="GT30" s="71">
        <v>206.89999999999998</v>
      </c>
      <c r="GU30" s="72">
        <v>79.200000000000045</v>
      </c>
      <c r="GV30" s="71">
        <v>179.59999999999991</v>
      </c>
      <c r="GW30" s="71">
        <v>204.29999999999984</v>
      </c>
      <c r="GX30" s="72">
        <v>-57.999999999999886</v>
      </c>
      <c r="GY30" s="72">
        <v>284.69999999999993</v>
      </c>
      <c r="GZ30" s="73">
        <v>-139.4</v>
      </c>
      <c r="HA30" s="72">
        <v>-118.79999999999998</v>
      </c>
      <c r="HB30" s="72">
        <v>308.3</v>
      </c>
      <c r="HC30" s="72">
        <v>209.69999999999996</v>
      </c>
      <c r="HD30" s="72">
        <v>210.20000000000005</v>
      </c>
      <c r="HE30" s="71">
        <v>199</v>
      </c>
      <c r="HF30" s="72">
        <v>155.5</v>
      </c>
      <c r="HG30" s="72">
        <v>163.69999999999993</v>
      </c>
      <c r="HH30" s="72">
        <v>-30.899999999999977</v>
      </c>
      <c r="HI30" s="71">
        <v>141.40000000000009</v>
      </c>
      <c r="HJ30" s="71">
        <v>144.70000000000005</v>
      </c>
      <c r="HK30" s="72">
        <v>173.30000000000018</v>
      </c>
      <c r="HL30" s="74">
        <v>-165.5</v>
      </c>
      <c r="HM30" s="47">
        <v>184.2</v>
      </c>
      <c r="HN30" s="75"/>
    </row>
    <row r="31" spans="1:222" s="48" customFormat="1" ht="15.75">
      <c r="A31" s="27">
        <f>A5+A14</f>
        <v>749.20000000000027</v>
      </c>
      <c r="B31" s="50" t="s">
        <v>63</v>
      </c>
      <c r="C31" s="51">
        <v>332</v>
      </c>
      <c r="D31" s="52">
        <v>-1.5</v>
      </c>
      <c r="E31" s="52">
        <v>13.3</v>
      </c>
      <c r="F31" s="52">
        <v>-12.1</v>
      </c>
      <c r="G31" s="52">
        <v>-6.6</v>
      </c>
      <c r="H31" s="52">
        <v>-14.4</v>
      </c>
      <c r="I31" s="53">
        <v>10.6</v>
      </c>
      <c r="J31" s="53">
        <v>-21.3</v>
      </c>
      <c r="K31" s="53">
        <v>6</v>
      </c>
      <c r="L31" s="53">
        <v>2.2000000000000002</v>
      </c>
      <c r="M31" s="53">
        <v>12.6</v>
      </c>
      <c r="N31" s="53">
        <v>-1.2</v>
      </c>
      <c r="O31" s="52">
        <v>-42.5</v>
      </c>
      <c r="P31" s="54">
        <v>8.3000000000000007</v>
      </c>
      <c r="Q31" s="56">
        <v>-7.4</v>
      </c>
      <c r="R31" s="55">
        <v>8.8000000000000007</v>
      </c>
      <c r="S31" s="56">
        <v>5.7</v>
      </c>
      <c r="T31" s="55">
        <v>-32.6</v>
      </c>
      <c r="U31" s="55">
        <v>-3.5</v>
      </c>
      <c r="V31" s="55">
        <v>48.7</v>
      </c>
      <c r="W31" s="55">
        <v>-1.4000000000000057</v>
      </c>
      <c r="X31" s="55">
        <v>-5.5999999999999943</v>
      </c>
      <c r="Y31" s="55">
        <v>11.5</v>
      </c>
      <c r="Z31" s="52">
        <v>-8.3000000000000114</v>
      </c>
      <c r="AA31" s="52">
        <v>10.3</v>
      </c>
      <c r="AB31" s="54">
        <v>8.1</v>
      </c>
      <c r="AC31" s="55">
        <v>1.5</v>
      </c>
      <c r="AD31" s="52">
        <v>6.7</v>
      </c>
      <c r="AE31" s="27">
        <v>11</v>
      </c>
      <c r="AF31" s="52">
        <v>522.79999999999995</v>
      </c>
      <c r="AG31" s="55">
        <v>42.000000000000114</v>
      </c>
      <c r="AH31" s="55">
        <v>-0.60000000000013642</v>
      </c>
      <c r="AI31" s="99">
        <v>37.500000000000114</v>
      </c>
      <c r="AJ31" s="55">
        <v>190.8</v>
      </c>
      <c r="AK31" s="55">
        <v>7.5</v>
      </c>
      <c r="AL31" s="55">
        <v>5.7999999999999545</v>
      </c>
      <c r="AM31" s="55">
        <v>181.5</v>
      </c>
      <c r="AN31" s="54">
        <v>5.9</v>
      </c>
      <c r="AO31" s="55">
        <v>9.1999999999999993</v>
      </c>
      <c r="AP31" s="55">
        <v>9.8000000000000007</v>
      </c>
      <c r="AQ31" s="55">
        <v>6.5</v>
      </c>
      <c r="AR31" s="63">
        <v>19.8</v>
      </c>
      <c r="AS31" s="55">
        <v>17.100000000000001</v>
      </c>
      <c r="AT31" s="59">
        <v>261.3</v>
      </c>
      <c r="AU31" s="55">
        <v>24</v>
      </c>
      <c r="AV31" s="55">
        <v>27.2</v>
      </c>
      <c r="AW31" s="55">
        <v>31.2</v>
      </c>
      <c r="AX31" s="55">
        <v>217.1</v>
      </c>
      <c r="AY31" s="101">
        <v>42</v>
      </c>
      <c r="AZ31" s="61">
        <v>5.4</v>
      </c>
      <c r="BA31" s="55">
        <v>134.4</v>
      </c>
      <c r="BB31" s="27">
        <v>271.39999999999998</v>
      </c>
      <c r="BC31" s="55">
        <v>17.699999999999989</v>
      </c>
      <c r="BD31" s="27">
        <v>10</v>
      </c>
      <c r="BE31" s="56">
        <v>17.200000000000045</v>
      </c>
      <c r="BF31" s="27">
        <v>101.89999999999998</v>
      </c>
      <c r="BG31" s="56">
        <v>25.7</v>
      </c>
      <c r="BH31" s="55">
        <v>175.60000000000002</v>
      </c>
      <c r="BI31" s="27">
        <v>74.599999999999909</v>
      </c>
      <c r="BJ31" s="55">
        <v>239.19999999999993</v>
      </c>
      <c r="BK31" s="55">
        <v>79.099999999999909</v>
      </c>
      <c r="BL31" s="54">
        <v>13.900000000000002</v>
      </c>
      <c r="BM31" s="55">
        <v>11.3</v>
      </c>
      <c r="BN31" s="55">
        <v>26.599999999999994</v>
      </c>
      <c r="BO31" s="55">
        <v>113.00000000000001</v>
      </c>
      <c r="BP31" s="56">
        <v>22.7</v>
      </c>
      <c r="BQ31" s="56">
        <v>30.600000000000023</v>
      </c>
      <c r="BR31" s="27">
        <v>31.799999999999955</v>
      </c>
      <c r="BS31" s="27">
        <v>39.699999999999989</v>
      </c>
      <c r="BT31" s="27">
        <v>39.200000000000045</v>
      </c>
      <c r="BU31" s="55">
        <v>36.89999999999992</v>
      </c>
      <c r="BV31" s="55">
        <v>26.200000000000045</v>
      </c>
      <c r="BW31" s="56">
        <v>156.10000000000002</v>
      </c>
      <c r="BX31" s="62">
        <v>21.200000000000003</v>
      </c>
      <c r="BY31" s="52">
        <v>10.999999999999993</v>
      </c>
      <c r="BZ31" s="27">
        <v>10.200000000000003</v>
      </c>
      <c r="CA31" s="27">
        <v>31.1</v>
      </c>
      <c r="CB31" s="55">
        <v>24.5</v>
      </c>
      <c r="CC31" s="27">
        <v>51.199999999999989</v>
      </c>
      <c r="CD31" s="27">
        <v>68.300000000000011</v>
      </c>
      <c r="CE31" s="27">
        <v>158.10000000000002</v>
      </c>
      <c r="CF31" s="55">
        <v>97.199999999999932</v>
      </c>
      <c r="CG31" s="27">
        <v>40.400000000000091</v>
      </c>
      <c r="CH31" s="27">
        <v>10.100000000000023</v>
      </c>
      <c r="CI31" s="56">
        <v>71.399999999999864</v>
      </c>
      <c r="CJ31" s="54">
        <v>6.1</v>
      </c>
      <c r="CK31" s="55">
        <v>5.2999999999999989</v>
      </c>
      <c r="CL31" s="56">
        <v>61.1</v>
      </c>
      <c r="CM31" s="63">
        <v>-88.300000000000011</v>
      </c>
      <c r="CN31" s="27">
        <v>4.0000000000000089</v>
      </c>
      <c r="CO31" s="55">
        <v>-50.399999999999984</v>
      </c>
      <c r="CP31" s="55">
        <v>14.899999999999977</v>
      </c>
      <c r="CQ31" s="27">
        <v>20.800000000000011</v>
      </c>
      <c r="CR31" s="27">
        <v>-10.500000000000007</v>
      </c>
      <c r="CS31" s="27">
        <v>114.29999999999998</v>
      </c>
      <c r="CT31" s="27">
        <v>21.300000000000026</v>
      </c>
      <c r="CU31" s="55">
        <v>35.599999999999994</v>
      </c>
      <c r="CV31" s="54">
        <v>-23.200000000000003</v>
      </c>
      <c r="CW31" s="55">
        <v>4.2000000000000028</v>
      </c>
      <c r="CX31" s="52">
        <v>-37.300000000000004</v>
      </c>
      <c r="CY31" s="56">
        <v>-21.499999999999979</v>
      </c>
      <c r="CZ31" s="55">
        <v>11.299999999999969</v>
      </c>
      <c r="DA31" s="27">
        <v>-36.09999999999998</v>
      </c>
      <c r="DB31" s="56">
        <v>-27.900000000000006</v>
      </c>
      <c r="DC31" s="65">
        <v>64.300000000000026</v>
      </c>
      <c r="DD31" s="27">
        <v>202.29999999999995</v>
      </c>
      <c r="DE31" s="27">
        <v>6.3999999999999773</v>
      </c>
      <c r="DF31" s="55">
        <v>37.500000000000057</v>
      </c>
      <c r="DG31" s="114">
        <v>313.5</v>
      </c>
      <c r="DH31" s="54">
        <v>-50.2</v>
      </c>
      <c r="DI31" s="52">
        <v>11.000000000000007</v>
      </c>
      <c r="DJ31" s="63">
        <v>-11.300000000000011</v>
      </c>
      <c r="DK31" s="66">
        <v>13.300000000000011</v>
      </c>
      <c r="DL31" s="66">
        <v>39.900000000000013</v>
      </c>
      <c r="DM31" s="49">
        <v>281.89999999999998</v>
      </c>
      <c r="DN31" s="27">
        <v>-4.4000000000000341</v>
      </c>
      <c r="DO31" s="27">
        <v>21.300000000000011</v>
      </c>
      <c r="DP31" s="56">
        <v>40.1</v>
      </c>
      <c r="DQ31" s="55">
        <v>34.39999999999992</v>
      </c>
      <c r="DR31" s="27">
        <v>224.50000000000006</v>
      </c>
      <c r="DS31" s="27">
        <v>75.800000000000068</v>
      </c>
      <c r="DT31" s="68">
        <v>-11.600000000000001</v>
      </c>
      <c r="DU31" s="27">
        <v>-5.4999999999999929</v>
      </c>
      <c r="DV31" s="55">
        <v>38.399999999999991</v>
      </c>
      <c r="DW31" s="67">
        <v>28.800000000000011</v>
      </c>
      <c r="DX31" s="27">
        <v>33.049999999999997</v>
      </c>
      <c r="DY31" s="27">
        <v>20.150000000000006</v>
      </c>
      <c r="DZ31" s="27">
        <v>34.199999999999989</v>
      </c>
      <c r="EA31" s="49">
        <v>41.200000000000017</v>
      </c>
      <c r="EB31" s="49">
        <v>32.799999999999983</v>
      </c>
      <c r="EC31" s="27">
        <v>114.80000000000001</v>
      </c>
      <c r="ED31" s="27">
        <v>45.799999999999955</v>
      </c>
      <c r="EE31" s="77">
        <v>376.09999999999997</v>
      </c>
      <c r="EF31" s="64">
        <v>-57.3</v>
      </c>
      <c r="EG31" s="55">
        <v>5.8999999999999915</v>
      </c>
      <c r="EH31" s="27">
        <v>66.900000000000006</v>
      </c>
      <c r="EI31" s="27">
        <v>43.099999999999994</v>
      </c>
      <c r="EJ31" s="27">
        <v>77.000000000000028</v>
      </c>
      <c r="EK31" s="27">
        <v>238.39999999999998</v>
      </c>
      <c r="EL31" s="27">
        <v>0.48000000000001819</v>
      </c>
      <c r="EM31" s="27">
        <v>47.219999999999914</v>
      </c>
      <c r="EN31" s="49">
        <v>155.80000000000007</v>
      </c>
      <c r="EO31" s="27">
        <v>81.199999999999932</v>
      </c>
      <c r="EP31" s="49">
        <v>34.200000000000159</v>
      </c>
      <c r="EQ31" s="27">
        <v>105.19999999999982</v>
      </c>
      <c r="ER31" s="68">
        <v>138.5</v>
      </c>
      <c r="ES31" s="56">
        <v>9</v>
      </c>
      <c r="ET31" s="56">
        <v>-19.100000000000023</v>
      </c>
      <c r="EU31" s="49">
        <v>-1.5999999999999659</v>
      </c>
      <c r="EV31" s="56">
        <v>22.099999999999994</v>
      </c>
      <c r="EW31" s="56">
        <v>-37.700000000000017</v>
      </c>
      <c r="EX31" s="56">
        <v>-32.899999999999977</v>
      </c>
      <c r="EY31" s="56">
        <v>-9.4000000000000341</v>
      </c>
      <c r="EZ31" s="49">
        <v>-22.40000000000002</v>
      </c>
      <c r="FA31" s="56">
        <v>8.7000000000000881</v>
      </c>
      <c r="FB31" s="27">
        <v>15.699999999999932</v>
      </c>
      <c r="FC31" s="27">
        <v>666.40000000000009</v>
      </c>
      <c r="FD31" s="68">
        <v>-61.800000000000004</v>
      </c>
      <c r="FE31" s="56">
        <v>88.1</v>
      </c>
      <c r="FF31" s="56">
        <v>-43.599999999999994</v>
      </c>
      <c r="FG31" s="56">
        <v>3.5</v>
      </c>
      <c r="FH31" s="56">
        <v>-5.5</v>
      </c>
      <c r="FI31" s="56">
        <v>-49.599999999999966</v>
      </c>
      <c r="FJ31" s="56">
        <v>-53.5</v>
      </c>
      <c r="FK31" s="56">
        <v>3.5999999999999091</v>
      </c>
      <c r="FL31" s="78">
        <v>29.700000000000159</v>
      </c>
      <c r="FM31" s="56">
        <v>-0.10000000000013642</v>
      </c>
      <c r="FN31" s="27">
        <v>24.200000000000045</v>
      </c>
      <c r="FO31" s="56">
        <v>534.6</v>
      </c>
      <c r="FP31" s="68">
        <v>115.2</v>
      </c>
      <c r="FQ31" s="56">
        <v>15.799999999999997</v>
      </c>
      <c r="FR31" s="55">
        <v>93.599999999999966</v>
      </c>
      <c r="FS31" s="55">
        <v>118.10000000000002</v>
      </c>
      <c r="FT31" s="55">
        <v>776.3</v>
      </c>
      <c r="FU31" s="56">
        <v>8.9000000000000909</v>
      </c>
      <c r="FV31" s="67">
        <v>972</v>
      </c>
      <c r="FW31" s="67">
        <v>367.79999999999973</v>
      </c>
      <c r="FX31" s="55">
        <v>223.4</v>
      </c>
      <c r="FY31" s="56">
        <v>755</v>
      </c>
      <c r="FZ31" s="55">
        <v>677.30000000000064</v>
      </c>
      <c r="GA31" s="56">
        <v>239.10000000000036</v>
      </c>
      <c r="GB31" s="68">
        <v>301.3</v>
      </c>
      <c r="GC31" s="56">
        <v>751.60000000000014</v>
      </c>
      <c r="GD31" s="56">
        <v>233.79999999999995</v>
      </c>
      <c r="GE31" s="69">
        <v>125.19999999999982</v>
      </c>
      <c r="GF31" s="56">
        <v>75.900000000000318</v>
      </c>
      <c r="GG31" s="56">
        <v>211.29999999999973</v>
      </c>
      <c r="GH31" s="56">
        <v>7.9000000000000909</v>
      </c>
      <c r="GI31" s="55">
        <v>99.099999999999909</v>
      </c>
      <c r="GJ31" s="56">
        <v>44.300000000000182</v>
      </c>
      <c r="GK31" s="55">
        <v>68.800000000000182</v>
      </c>
      <c r="GL31" s="55">
        <v>26.599999999999454</v>
      </c>
      <c r="GM31" s="55">
        <v>956.40000000000009</v>
      </c>
      <c r="GN31" s="70">
        <v>81.200000000000017</v>
      </c>
      <c r="GO31" s="71">
        <v>-4.3000000000000114</v>
      </c>
      <c r="GP31" s="71">
        <v>20.69999999999996</v>
      </c>
      <c r="GQ31" s="71">
        <v>43.900000000000034</v>
      </c>
      <c r="GR31" s="71">
        <v>20.999999999999943</v>
      </c>
      <c r="GS31" s="71">
        <v>152.60000000000008</v>
      </c>
      <c r="GT31" s="71">
        <v>-33.400000000000091</v>
      </c>
      <c r="GU31" s="72">
        <v>115.30000000000007</v>
      </c>
      <c r="GV31" s="71">
        <v>210.10000000000014</v>
      </c>
      <c r="GW31" s="71">
        <v>26.399999999999864</v>
      </c>
      <c r="GX31" s="72">
        <v>31.400000000000091</v>
      </c>
      <c r="GY31" s="72">
        <v>744.5</v>
      </c>
      <c r="GZ31" s="73">
        <v>-75.2</v>
      </c>
      <c r="HA31" s="72">
        <v>112.2</v>
      </c>
      <c r="HB31" s="72">
        <v>-11.400000000000034</v>
      </c>
      <c r="HC31" s="72">
        <v>98.100000000000023</v>
      </c>
      <c r="HD31" s="72">
        <v>23.300000000000068</v>
      </c>
      <c r="HE31" s="71">
        <v>45</v>
      </c>
      <c r="HF31" s="72">
        <v>200.79999999999995</v>
      </c>
      <c r="HG31" s="72">
        <v>105.70000000000005</v>
      </c>
      <c r="HH31" s="72">
        <v>124.39999999999998</v>
      </c>
      <c r="HI31" s="71">
        <v>20.199999999999932</v>
      </c>
      <c r="HJ31" s="71">
        <v>55.800000000000182</v>
      </c>
      <c r="HK31" s="72">
        <v>260.20000000000005</v>
      </c>
      <c r="HL31" s="74">
        <v>-63.499999999999993</v>
      </c>
      <c r="HM31" s="47">
        <v>22.4</v>
      </c>
      <c r="HN31" s="75"/>
    </row>
    <row r="32" spans="1:222" s="48" customFormat="1" ht="30" customHeight="1">
      <c r="A32" s="67">
        <f>SUM(A33:A34)</f>
        <v>13234.599999999999</v>
      </c>
      <c r="B32" s="28" t="s">
        <v>64</v>
      </c>
      <c r="C32" s="29"/>
      <c r="D32" s="36">
        <f>-D25+D29</f>
        <v>-39.4</v>
      </c>
      <c r="E32" s="36">
        <f t="shared" ref="E32:AA32" si="43">-E25+E29</f>
        <v>-9.4</v>
      </c>
      <c r="F32" s="36">
        <f t="shared" si="43"/>
        <v>-39.700000000000003</v>
      </c>
      <c r="G32" s="36">
        <f t="shared" si="43"/>
        <v>-31.400000000000002</v>
      </c>
      <c r="H32" s="36">
        <f t="shared" si="43"/>
        <v>-39.9</v>
      </c>
      <c r="I32" s="36">
        <f t="shared" si="43"/>
        <v>-0.20000000000003482</v>
      </c>
      <c r="J32" s="36">
        <f t="shared" si="43"/>
        <v>-23.499999999999975</v>
      </c>
      <c r="K32" s="36">
        <f t="shared" si="43"/>
        <v>9.3999999999999844</v>
      </c>
      <c r="L32" s="36">
        <f t="shared" si="43"/>
        <v>0.70000000000000018</v>
      </c>
      <c r="M32" s="36">
        <f t="shared" si="43"/>
        <v>7.1</v>
      </c>
      <c r="N32" s="36">
        <f t="shared" si="43"/>
        <v>-4.4000000000000066</v>
      </c>
      <c r="O32" s="36">
        <f t="shared" si="43"/>
        <v>-70</v>
      </c>
      <c r="P32" s="35">
        <f t="shared" si="43"/>
        <v>-39.5</v>
      </c>
      <c r="Q32" s="36">
        <f t="shared" si="43"/>
        <v>-13.900000000000029</v>
      </c>
      <c r="R32" s="36">
        <f t="shared" si="43"/>
        <v>-3.3999999999999986</v>
      </c>
      <c r="S32" s="36">
        <f t="shared" si="43"/>
        <v>-18.400000000000002</v>
      </c>
      <c r="T32" s="36">
        <f t="shared" si="43"/>
        <v>-50.6</v>
      </c>
      <c r="U32" s="36">
        <f t="shared" si="43"/>
        <v>-11.7</v>
      </c>
      <c r="V32" s="36">
        <f t="shared" si="43"/>
        <v>3.5</v>
      </c>
      <c r="W32" s="36">
        <f t="shared" si="43"/>
        <v>-9.0999999999999943</v>
      </c>
      <c r="X32" s="36">
        <f t="shared" si="43"/>
        <v>-22.099999999999994</v>
      </c>
      <c r="Y32" s="36">
        <f t="shared" si="43"/>
        <v>113.2</v>
      </c>
      <c r="Z32" s="36">
        <f t="shared" si="43"/>
        <v>-3.7999999999999829</v>
      </c>
      <c r="AA32" s="36">
        <f t="shared" si="43"/>
        <v>14</v>
      </c>
      <c r="AB32" s="81">
        <v>2.8</v>
      </c>
      <c r="AC32" s="82">
        <v>-5.4</v>
      </c>
      <c r="AD32" s="36">
        <v>-8.6</v>
      </c>
      <c r="AE32" s="83">
        <f t="shared" ref="AE32:AY32" si="44">-AE25+AE29</f>
        <v>4.0999999999999996</v>
      </c>
      <c r="AF32" s="83">
        <f t="shared" si="44"/>
        <v>4.6999999999999318</v>
      </c>
      <c r="AG32" s="83">
        <f t="shared" si="44"/>
        <v>-8.6999999999998892</v>
      </c>
      <c r="AH32" s="83">
        <f t="shared" si="44"/>
        <v>-20.500000000000046</v>
      </c>
      <c r="AI32" s="83">
        <f t="shared" si="44"/>
        <v>10.200000000000113</v>
      </c>
      <c r="AJ32" s="83">
        <f t="shared" si="44"/>
        <v>172.79999999999987</v>
      </c>
      <c r="AK32" s="83">
        <f t="shared" si="44"/>
        <v>279.10000000000002</v>
      </c>
      <c r="AL32" s="83">
        <f t="shared" si="44"/>
        <v>60.299999999999955</v>
      </c>
      <c r="AM32" s="83">
        <f t="shared" si="44"/>
        <v>287.10000000000002</v>
      </c>
      <c r="AN32" s="88">
        <f t="shared" si="44"/>
        <v>-3</v>
      </c>
      <c r="AO32" s="36">
        <f t="shared" si="44"/>
        <v>19.5</v>
      </c>
      <c r="AP32" s="36">
        <f t="shared" si="44"/>
        <v>-97.899999999999991</v>
      </c>
      <c r="AQ32" s="36">
        <f t="shared" si="44"/>
        <v>15.299999999999994</v>
      </c>
      <c r="AR32" s="36">
        <f t="shared" si="44"/>
        <v>15.200000000000035</v>
      </c>
      <c r="AS32" s="36">
        <f t="shared" si="44"/>
        <v>21.1</v>
      </c>
      <c r="AT32" s="36">
        <f t="shared" si="44"/>
        <v>256.50000000000006</v>
      </c>
      <c r="AU32" s="36">
        <f t="shared" si="44"/>
        <v>21.100000000000023</v>
      </c>
      <c r="AV32" s="36">
        <f t="shared" si="44"/>
        <v>43.5</v>
      </c>
      <c r="AW32" s="36">
        <f t="shared" si="44"/>
        <v>141.49999999999994</v>
      </c>
      <c r="AX32" s="36">
        <f t="shared" si="44"/>
        <v>274</v>
      </c>
      <c r="AY32" s="36">
        <f t="shared" si="44"/>
        <v>87.500000000000028</v>
      </c>
      <c r="AZ32" s="35">
        <v>43.6</v>
      </c>
      <c r="BA32" s="82">
        <v>156.60000000000002</v>
      </c>
      <c r="BB32" s="83">
        <v>266.79999999999995</v>
      </c>
      <c r="BC32" s="82">
        <v>31.399999999999977</v>
      </c>
      <c r="BD32" s="83">
        <v>33.700000000000003</v>
      </c>
      <c r="BE32" s="41">
        <v>-1.8</v>
      </c>
      <c r="BF32" s="83">
        <v>125.60000000000002</v>
      </c>
      <c r="BG32" s="41">
        <v>38.200000000000003</v>
      </c>
      <c r="BH32" s="82">
        <v>127.5</v>
      </c>
      <c r="BI32" s="83">
        <v>4.1000000000000227</v>
      </c>
      <c r="BJ32" s="82">
        <v>185.9</v>
      </c>
      <c r="BK32" s="82">
        <v>15.899999999999864</v>
      </c>
      <c r="BL32" s="81">
        <v>8.4000000000000021</v>
      </c>
      <c r="BM32" s="82">
        <v>9.9999999999994316E-2</v>
      </c>
      <c r="BN32" s="82">
        <v>14.8</v>
      </c>
      <c r="BO32" s="82">
        <v>99.7</v>
      </c>
      <c r="BP32" s="41">
        <v>33.900000000000006</v>
      </c>
      <c r="BQ32" s="41">
        <v>26.30000000000004</v>
      </c>
      <c r="BR32" s="83">
        <v>-10.300000000000068</v>
      </c>
      <c r="BS32" s="83">
        <v>31.899999999999977</v>
      </c>
      <c r="BT32" s="83">
        <v>31.200000000000045</v>
      </c>
      <c r="BU32" s="82">
        <v>20.799999999999955</v>
      </c>
      <c r="BV32" s="82">
        <v>-18.399999999999977</v>
      </c>
      <c r="BW32" s="41">
        <v>58.500000000000057</v>
      </c>
      <c r="BX32" s="88">
        <v>25.20000000000001</v>
      </c>
      <c r="BY32" s="83">
        <v>1.6999999999999886</v>
      </c>
      <c r="BZ32" s="83">
        <v>8.7999999999999972</v>
      </c>
      <c r="CA32" s="82">
        <v>22.100000000000016</v>
      </c>
      <c r="CB32" s="82">
        <v>10.5</v>
      </c>
      <c r="CC32" s="83">
        <v>33.099999999999937</v>
      </c>
      <c r="CD32" s="83">
        <v>-15.199999999999932</v>
      </c>
      <c r="CE32" s="83">
        <v>165.99999999999997</v>
      </c>
      <c r="CF32" s="82">
        <v>-19.000000000000057</v>
      </c>
      <c r="CG32" s="82">
        <v>21.300000000000182</v>
      </c>
      <c r="CH32" s="83">
        <v>19.400000000000034</v>
      </c>
      <c r="CI32" s="41">
        <v>25.599999999999852</v>
      </c>
      <c r="CJ32" s="93">
        <v>-12.1</v>
      </c>
      <c r="CK32" s="41">
        <v>-0.89999999999999503</v>
      </c>
      <c r="CL32" s="41">
        <v>8.4000000000000163</v>
      </c>
      <c r="CM32" s="34">
        <v>-99.600000000000037</v>
      </c>
      <c r="CN32" s="83">
        <v>-13.59999999999998</v>
      </c>
      <c r="CO32" s="82">
        <v>-44.100000000000037</v>
      </c>
      <c r="CP32" s="82">
        <v>2.4</v>
      </c>
      <c r="CQ32" s="83">
        <v>42.400000000000006</v>
      </c>
      <c r="CR32" s="83">
        <v>-30.300000000000011</v>
      </c>
      <c r="CS32" s="83">
        <v>143.09999999999997</v>
      </c>
      <c r="CT32" s="83">
        <v>21.900000000000034</v>
      </c>
      <c r="CU32" s="82">
        <v>-8.0999999999999943</v>
      </c>
      <c r="CV32" s="93">
        <v>4.4999999999999929</v>
      </c>
      <c r="CW32" s="41">
        <v>104.79999999999998</v>
      </c>
      <c r="CX32" s="36">
        <v>35.700000000000017</v>
      </c>
      <c r="CY32" s="41">
        <v>-1.6999999999999602</v>
      </c>
      <c r="CZ32" s="82">
        <v>43.699999999999875</v>
      </c>
      <c r="DA32" s="83">
        <v>1.5000000000000853</v>
      </c>
      <c r="DB32" s="41">
        <v>42.48599999999999</v>
      </c>
      <c r="DC32" s="90">
        <v>117.81399999999996</v>
      </c>
      <c r="DD32" s="83">
        <v>171.80000000000007</v>
      </c>
      <c r="DE32" s="83">
        <v>-0.89999999999997726</v>
      </c>
      <c r="DF32" s="82">
        <v>8.3999999999998636</v>
      </c>
      <c r="DG32" s="121">
        <v>281.80000000000007</v>
      </c>
      <c r="DH32" s="81">
        <v>9.1999999999999886</v>
      </c>
      <c r="DI32" s="36">
        <v>92.600000000000037</v>
      </c>
      <c r="DJ32" s="34">
        <v>-36.799999999999997</v>
      </c>
      <c r="DK32" s="34">
        <v>26.399999999999977</v>
      </c>
      <c r="DL32" s="89">
        <v>29.799999999999983</v>
      </c>
      <c r="DM32" s="78">
        <v>285.3</v>
      </c>
      <c r="DN32" s="83">
        <v>15.100000000000023</v>
      </c>
      <c r="DO32" s="83">
        <v>-25.099999999999966</v>
      </c>
      <c r="DP32" s="41">
        <v>-18</v>
      </c>
      <c r="DQ32" s="82">
        <v>25.899999999999864</v>
      </c>
      <c r="DR32" s="83">
        <v>158.30000000000018</v>
      </c>
      <c r="DS32" s="83">
        <v>5.6000000000000227</v>
      </c>
      <c r="DT32" s="93">
        <v>-28.2</v>
      </c>
      <c r="DU32" s="83">
        <v>-102.69999999999997</v>
      </c>
      <c r="DV32" s="41">
        <v>1.3999999999999773</v>
      </c>
      <c r="DW32" s="38">
        <v>54.250000000000014</v>
      </c>
      <c r="DX32" s="83">
        <v>-11.800000000000026</v>
      </c>
      <c r="DY32" s="83">
        <v>47.450000000000017</v>
      </c>
      <c r="DZ32" s="83">
        <v>102.1</v>
      </c>
      <c r="EA32" s="78">
        <v>39.900000000000034</v>
      </c>
      <c r="EB32" s="78">
        <v>-28.400000000000034</v>
      </c>
      <c r="EC32" s="82">
        <v>172.89999999999998</v>
      </c>
      <c r="ED32" s="83">
        <v>71.099999999999966</v>
      </c>
      <c r="EE32" s="92">
        <v>341.7</v>
      </c>
      <c r="EF32" s="39">
        <v>-73.099999999999994</v>
      </c>
      <c r="EG32" s="82">
        <v>0.89999999999999147</v>
      </c>
      <c r="EH32" s="83">
        <v>25.600000000000037</v>
      </c>
      <c r="EI32" s="83">
        <v>-1.9000000000000341</v>
      </c>
      <c r="EJ32" s="83">
        <v>111.2000000000001</v>
      </c>
      <c r="EK32" s="83">
        <v>204.59999999999985</v>
      </c>
      <c r="EL32" s="83">
        <v>-27.019999999999982</v>
      </c>
      <c r="EM32" s="83">
        <v>35.700000000000003</v>
      </c>
      <c r="EN32" s="78">
        <v>123.40000000000009</v>
      </c>
      <c r="EO32" s="82">
        <v>53.899999999999864</v>
      </c>
      <c r="EP32" s="78">
        <v>4.0000000000001137</v>
      </c>
      <c r="EQ32" s="83">
        <v>-107.60000000000025</v>
      </c>
      <c r="ER32" s="93">
        <v>73.400000000000006</v>
      </c>
      <c r="ES32" s="41">
        <v>67.199999999999989</v>
      </c>
      <c r="ET32" s="41">
        <v>-65.3</v>
      </c>
      <c r="EU32" s="78">
        <v>94.600000000000037</v>
      </c>
      <c r="EV32" s="41">
        <v>76.099999999999966</v>
      </c>
      <c r="EW32" s="41">
        <v>-158.60000000000002</v>
      </c>
      <c r="EX32" s="41">
        <v>-28.899999999999899</v>
      </c>
      <c r="EY32" s="41">
        <v>56.599999999999937</v>
      </c>
      <c r="EZ32" s="78">
        <v>50.800000000000011</v>
      </c>
      <c r="FA32" s="41">
        <v>-8.2999999999999545</v>
      </c>
      <c r="FB32" s="78">
        <v>59.099999999999909</v>
      </c>
      <c r="FC32" s="83">
        <v>645.80000000000007</v>
      </c>
      <c r="FD32" s="93">
        <v>-111</v>
      </c>
      <c r="FE32" s="41">
        <v>146.29999999999998</v>
      </c>
      <c r="FF32" s="41">
        <v>-59.399999999999991</v>
      </c>
      <c r="FG32" s="41">
        <v>12.199999999999992</v>
      </c>
      <c r="FH32" s="41">
        <v>109.79999999999998</v>
      </c>
      <c r="FI32" s="41">
        <v>26.600000000000051</v>
      </c>
      <c r="FJ32" s="41">
        <v>-110.29999999999998</v>
      </c>
      <c r="FK32" s="41">
        <v>95.199999999999875</v>
      </c>
      <c r="FL32" s="78">
        <v>85.900000000000176</v>
      </c>
      <c r="FM32" s="41">
        <v>224.89999999999978</v>
      </c>
      <c r="FN32" s="78">
        <v>124.90000000000003</v>
      </c>
      <c r="FO32" s="56">
        <v>700.7</v>
      </c>
      <c r="FP32" s="93">
        <v>166.6</v>
      </c>
      <c r="FQ32" s="41">
        <v>162.1</v>
      </c>
      <c r="FR32" s="82">
        <v>225.39999999999992</v>
      </c>
      <c r="FS32" s="82">
        <v>211.5</v>
      </c>
      <c r="FT32" s="82">
        <v>959.3</v>
      </c>
      <c r="FU32" s="41">
        <v>528.7000000000005</v>
      </c>
      <c r="FV32" s="38">
        <v>1045.6999999999998</v>
      </c>
      <c r="FW32" s="38">
        <v>491.59999999999945</v>
      </c>
      <c r="FX32" s="82">
        <v>335.8</v>
      </c>
      <c r="FY32" s="41">
        <v>912.3</v>
      </c>
      <c r="FZ32" s="82">
        <v>781.90000000000055</v>
      </c>
      <c r="GA32" s="41">
        <v>311.3</v>
      </c>
      <c r="GB32" s="93">
        <v>-11.200000000000031</v>
      </c>
      <c r="GC32" s="41">
        <v>742.60000000000014</v>
      </c>
      <c r="GD32" s="41">
        <v>206.29999999999995</v>
      </c>
      <c r="GE32" s="40">
        <v>31.799999999999841</v>
      </c>
      <c r="GF32" s="41">
        <v>8.8000000000002956</v>
      </c>
      <c r="GG32" s="41">
        <v>170.19999999999982</v>
      </c>
      <c r="GH32" s="41">
        <v>-304.60000000000014</v>
      </c>
      <c r="GI32" s="82">
        <v>109.09999999999991</v>
      </c>
      <c r="GJ32" s="41">
        <v>44.500000000000227</v>
      </c>
      <c r="GK32" s="82">
        <v>117.60000000000036</v>
      </c>
      <c r="GL32" s="82">
        <v>161.7999999999995</v>
      </c>
      <c r="GM32" s="82">
        <v>1072.3999999999999</v>
      </c>
      <c r="GN32" s="94">
        <v>300.29999999999995</v>
      </c>
      <c r="GO32" s="43">
        <v>158.00000000000011</v>
      </c>
      <c r="GP32" s="43">
        <v>46.099999999999852</v>
      </c>
      <c r="GQ32" s="43">
        <v>-271.69999999999993</v>
      </c>
      <c r="GR32" s="43">
        <v>181.89999999999998</v>
      </c>
      <c r="GS32" s="43">
        <v>307.80000000000013</v>
      </c>
      <c r="GT32" s="43">
        <v>183.09999999999991</v>
      </c>
      <c r="GU32" s="44">
        <v>172.90000000000009</v>
      </c>
      <c r="GV32" s="43">
        <v>351.09999999999991</v>
      </c>
      <c r="GW32" s="43">
        <v>210.29999999999973</v>
      </c>
      <c r="GX32" s="44">
        <v>-38.699999999999818</v>
      </c>
      <c r="GY32" s="44">
        <v>766.5</v>
      </c>
      <c r="GZ32" s="45">
        <v>-154.60000000000002</v>
      </c>
      <c r="HA32" s="44">
        <v>-0.19999999999998863</v>
      </c>
      <c r="HB32" s="44">
        <v>294.69999999999993</v>
      </c>
      <c r="HC32" s="44">
        <v>272.39999999999998</v>
      </c>
      <c r="HD32" s="44">
        <v>239.00000000000006</v>
      </c>
      <c r="HE32" s="43">
        <v>257</v>
      </c>
      <c r="HF32" s="44">
        <v>362.20000000000005</v>
      </c>
      <c r="HG32" s="44">
        <v>265.69999999999982</v>
      </c>
      <c r="HH32" s="44">
        <v>54.099999999999909</v>
      </c>
      <c r="HI32" s="43">
        <v>156.70000000000027</v>
      </c>
      <c r="HJ32" s="43">
        <v>220.70000000000027</v>
      </c>
      <c r="HK32" s="44">
        <v>343.20000000000027</v>
      </c>
      <c r="HL32" s="42">
        <v>-99.199999999999989</v>
      </c>
      <c r="HM32" s="46">
        <v>206.90000000000003</v>
      </c>
      <c r="HN32" s="75"/>
    </row>
    <row r="33" spans="1:222" s="48" customFormat="1" ht="31.5">
      <c r="A33" s="67">
        <v>3017.8</v>
      </c>
      <c r="B33" s="122" t="s">
        <v>65</v>
      </c>
      <c r="C33" s="29"/>
      <c r="D33" s="36">
        <f t="shared" ref="D33:AA33" si="45">D24+D32</f>
        <v>-23.099999999999998</v>
      </c>
      <c r="E33" s="36">
        <f t="shared" si="45"/>
        <v>-8.6000000000000068</v>
      </c>
      <c r="F33" s="36">
        <f t="shared" si="45"/>
        <v>88.399999999999963</v>
      </c>
      <c r="G33" s="36">
        <f t="shared" si="45"/>
        <v>-63.899999999999991</v>
      </c>
      <c r="H33" s="36">
        <f t="shared" si="45"/>
        <v>59.1</v>
      </c>
      <c r="I33" s="36">
        <f t="shared" si="45"/>
        <v>-31.300000000000114</v>
      </c>
      <c r="J33" s="36">
        <f t="shared" si="45"/>
        <v>-63.69999999999996</v>
      </c>
      <c r="K33" s="36">
        <f t="shared" si="45"/>
        <v>144.49999999999989</v>
      </c>
      <c r="L33" s="36">
        <f t="shared" si="45"/>
        <v>56.400000000000162</v>
      </c>
      <c r="M33" s="36">
        <f t="shared" si="45"/>
        <v>-43.500000000000078</v>
      </c>
      <c r="N33" s="36">
        <f t="shared" si="45"/>
        <v>-37.199999999999875</v>
      </c>
      <c r="O33" s="36">
        <f t="shared" si="45"/>
        <v>27.399999999999935</v>
      </c>
      <c r="P33" s="35">
        <f t="shared" si="45"/>
        <v>128.10000000000002</v>
      </c>
      <c r="Q33" s="36">
        <f t="shared" si="45"/>
        <v>9.099999999999957</v>
      </c>
      <c r="R33" s="36">
        <f t="shared" si="45"/>
        <v>-100.90000000000003</v>
      </c>
      <c r="S33" s="36">
        <f t="shared" si="45"/>
        <v>124.90000000000003</v>
      </c>
      <c r="T33" s="36">
        <f t="shared" si="45"/>
        <v>-35.500000000000007</v>
      </c>
      <c r="U33" s="36">
        <f t="shared" si="45"/>
        <v>-50.800000000000111</v>
      </c>
      <c r="V33" s="36">
        <f t="shared" si="45"/>
        <v>192.10000000000005</v>
      </c>
      <c r="W33" s="36">
        <f t="shared" si="45"/>
        <v>-78.400000000000063</v>
      </c>
      <c r="X33" s="36">
        <f t="shared" si="45"/>
        <v>33.599999999999859</v>
      </c>
      <c r="Y33" s="36">
        <f t="shared" si="45"/>
        <v>-30.500000000001123</v>
      </c>
      <c r="Z33" s="36">
        <f t="shared" si="45"/>
        <v>-67.199999999999079</v>
      </c>
      <c r="AA33" s="36">
        <f t="shared" si="45"/>
        <v>-36.700000000000045</v>
      </c>
      <c r="AB33" s="81">
        <v>-54.3</v>
      </c>
      <c r="AC33" s="82">
        <v>-107.5</v>
      </c>
      <c r="AD33" s="36">
        <v>148.9</v>
      </c>
      <c r="AE33" s="83">
        <f t="shared" ref="AE33:AY33" si="46">AE24+AE32</f>
        <v>-19.000000000000021</v>
      </c>
      <c r="AF33" s="83">
        <f t="shared" si="46"/>
        <v>-46.100000000000108</v>
      </c>
      <c r="AG33" s="83">
        <f t="shared" si="46"/>
        <v>28.10000000000025</v>
      </c>
      <c r="AH33" s="83">
        <f t="shared" si="46"/>
        <v>-120.80000000000005</v>
      </c>
      <c r="AI33" s="83">
        <f t="shared" si="46"/>
        <v>-87.299999999999258</v>
      </c>
      <c r="AJ33" s="83">
        <f t="shared" si="46"/>
        <v>94.699999999999847</v>
      </c>
      <c r="AK33" s="83">
        <f t="shared" si="46"/>
        <v>91.099999999999909</v>
      </c>
      <c r="AL33" s="83">
        <f t="shared" si="46"/>
        <v>388.70000000000022</v>
      </c>
      <c r="AM33" s="83">
        <f t="shared" si="46"/>
        <v>99.699999999999278</v>
      </c>
      <c r="AN33" s="88">
        <f t="shared" si="46"/>
        <v>9.7999999999999332</v>
      </c>
      <c r="AO33" s="36">
        <f t="shared" si="46"/>
        <v>-76.300000000000054</v>
      </c>
      <c r="AP33" s="36">
        <f t="shared" si="46"/>
        <v>-40.499999999999829</v>
      </c>
      <c r="AQ33" s="36">
        <f t="shared" si="46"/>
        <v>-184.6</v>
      </c>
      <c r="AR33" s="36">
        <f t="shared" si="46"/>
        <v>-94.59999999999998</v>
      </c>
      <c r="AS33" s="36">
        <f t="shared" si="46"/>
        <v>-98.799999999999926</v>
      </c>
      <c r="AT33" s="36">
        <f t="shared" si="46"/>
        <v>57.800000000000068</v>
      </c>
      <c r="AU33" s="36">
        <f t="shared" si="46"/>
        <v>-85.799999999999386</v>
      </c>
      <c r="AV33" s="36">
        <f t="shared" si="46"/>
        <v>-10.200000000001147</v>
      </c>
      <c r="AW33" s="36">
        <f t="shared" si="46"/>
        <v>-11.099999999999199</v>
      </c>
      <c r="AX33" s="36">
        <f t="shared" si="46"/>
        <v>142.50000000000009</v>
      </c>
      <c r="AY33" s="36">
        <f t="shared" si="46"/>
        <v>-10.900000000000091</v>
      </c>
      <c r="AZ33" s="35">
        <v>88.7</v>
      </c>
      <c r="BA33" s="82">
        <v>35.200000000000145</v>
      </c>
      <c r="BB33" s="83">
        <v>272.50000000000017</v>
      </c>
      <c r="BC33" s="41">
        <v>-88</v>
      </c>
      <c r="BD33" s="83">
        <v>-85.2</v>
      </c>
      <c r="BE33" s="41">
        <v>-95.6</v>
      </c>
      <c r="BF33" s="83">
        <v>-0.70000000000061391</v>
      </c>
      <c r="BG33" s="41">
        <v>32.1</v>
      </c>
      <c r="BH33" s="82">
        <v>94.3</v>
      </c>
      <c r="BI33" s="83">
        <v>-99.199999999999591</v>
      </c>
      <c r="BJ33" s="82">
        <v>112.7</v>
      </c>
      <c r="BK33" s="82">
        <v>-157.89999999999895</v>
      </c>
      <c r="BL33" s="81">
        <v>14.100000000000033</v>
      </c>
      <c r="BM33" s="82">
        <v>-97.800000000000196</v>
      </c>
      <c r="BN33" s="82">
        <v>312.00000000000028</v>
      </c>
      <c r="BO33" s="82">
        <v>-76.000000000000512</v>
      </c>
      <c r="BP33" s="41">
        <v>28.200000000000188</v>
      </c>
      <c r="BQ33" s="41">
        <v>75.500000000000426</v>
      </c>
      <c r="BR33" s="83">
        <v>-87.200000000000273</v>
      </c>
      <c r="BS33" s="83">
        <v>-42.800000000000637</v>
      </c>
      <c r="BT33" s="83">
        <v>114.79999999999961</v>
      </c>
      <c r="BU33" s="82">
        <v>-41.599999999998886</v>
      </c>
      <c r="BV33" s="82">
        <v>110.10000000000099</v>
      </c>
      <c r="BW33" s="41">
        <v>-306.30000000000041</v>
      </c>
      <c r="BX33" s="88">
        <v>135.41000000000008</v>
      </c>
      <c r="BY33" s="83">
        <v>-103.31000000000022</v>
      </c>
      <c r="BZ33" s="83">
        <v>195.60000000000031</v>
      </c>
      <c r="CA33" s="82">
        <v>-48.800000000000239</v>
      </c>
      <c r="CB33" s="82">
        <v>108.60000000000099</v>
      </c>
      <c r="CC33" s="83">
        <v>27.199999999999591</v>
      </c>
      <c r="CD33" s="83">
        <v>-127.80000000000089</v>
      </c>
      <c r="CE33" s="83">
        <v>99.500000000000369</v>
      </c>
      <c r="CF33" s="82">
        <v>-58.199999999999363</v>
      </c>
      <c r="CG33" s="82">
        <v>-80.700000000000898</v>
      </c>
      <c r="CH33" s="83">
        <v>111.72495000000038</v>
      </c>
      <c r="CI33" s="41">
        <v>-80.72494999999941</v>
      </c>
      <c r="CJ33" s="93">
        <v>8.1999999999999993</v>
      </c>
      <c r="CK33" s="41">
        <v>-44.499999999999915</v>
      </c>
      <c r="CL33" s="41">
        <v>266.70000000000022</v>
      </c>
      <c r="CM33" s="34">
        <v>-167.00000000000048</v>
      </c>
      <c r="CN33" s="83">
        <v>58.700000000000344</v>
      </c>
      <c r="CO33" s="82">
        <v>-90.500000000000099</v>
      </c>
      <c r="CP33" s="82">
        <v>26.699999999999335</v>
      </c>
      <c r="CQ33" s="83">
        <v>-3.5999999999984311</v>
      </c>
      <c r="CR33" s="83">
        <v>-42.300000000001148</v>
      </c>
      <c r="CS33" s="83">
        <v>-102.89999999999969</v>
      </c>
      <c r="CT33" s="83">
        <v>-90.799999999998761</v>
      </c>
      <c r="CU33" s="82">
        <v>-205.50000000000139</v>
      </c>
      <c r="CV33" s="93">
        <v>69.600000000000023</v>
      </c>
      <c r="CW33" s="41">
        <v>-21.199999999999946</v>
      </c>
      <c r="CX33" s="36">
        <v>148.29999999999995</v>
      </c>
      <c r="CY33" s="41">
        <v>-78.59999999999971</v>
      </c>
      <c r="CZ33" s="82">
        <v>40.099999999999795</v>
      </c>
      <c r="DA33" s="83">
        <v>-146.19999999999982</v>
      </c>
      <c r="DB33" s="41">
        <v>15.099999999999717</v>
      </c>
      <c r="DC33" s="90">
        <v>101.69999999999996</v>
      </c>
      <c r="DD33" s="83">
        <v>209.90000000000003</v>
      </c>
      <c r="DE33" s="83">
        <v>-146.10000000000002</v>
      </c>
      <c r="DF33" s="82">
        <v>-88.399999999999977</v>
      </c>
      <c r="DG33" s="121">
        <v>43.100000000000023</v>
      </c>
      <c r="DH33" s="81">
        <v>68.500000000000028</v>
      </c>
      <c r="DI33" s="36">
        <v>-25.200000000000152</v>
      </c>
      <c r="DJ33" s="34">
        <v>165.30000000000013</v>
      </c>
      <c r="DK33" s="34">
        <v>-88.199999999999562</v>
      </c>
      <c r="DL33" s="89">
        <v>73.899999999999409</v>
      </c>
      <c r="DM33" s="78">
        <v>194.80000000000132</v>
      </c>
      <c r="DN33" s="83">
        <v>-6.3000000000009777</v>
      </c>
      <c r="DO33" s="83">
        <v>-89.600000000000307</v>
      </c>
      <c r="DP33" s="41">
        <v>56</v>
      </c>
      <c r="DQ33" s="82">
        <v>-97.300000000000978</v>
      </c>
      <c r="DR33" s="83">
        <v>65.600000000000023</v>
      </c>
      <c r="DS33" s="83">
        <v>-129.49999999999955</v>
      </c>
      <c r="DT33" s="93">
        <v>-47.59999999999998</v>
      </c>
      <c r="DU33" s="83">
        <v>-193.59999999999985</v>
      </c>
      <c r="DV33" s="41">
        <v>168.79999999999987</v>
      </c>
      <c r="DW33" s="38">
        <v>-80.950000000000102</v>
      </c>
      <c r="DX33" s="83">
        <v>5.5999999999996817</v>
      </c>
      <c r="DY33" s="83">
        <v>-103.35000000000016</v>
      </c>
      <c r="DZ33" s="83">
        <v>90.299999999999613</v>
      </c>
      <c r="EA33" s="78">
        <v>-6.2999999999979366</v>
      </c>
      <c r="EB33" s="78">
        <v>-13.500000000002217</v>
      </c>
      <c r="EC33" s="82">
        <v>-36.099999999998829</v>
      </c>
      <c r="ED33" s="83">
        <v>25.299999999999955</v>
      </c>
      <c r="EE33" s="92">
        <v>273.20000000000073</v>
      </c>
      <c r="EF33" s="39">
        <v>23.899999999999935</v>
      </c>
      <c r="EG33" s="41">
        <v>-67.399999999999807</v>
      </c>
      <c r="EH33" s="83">
        <v>268.50000000000006</v>
      </c>
      <c r="EI33" s="83">
        <v>-73.799999999999329</v>
      </c>
      <c r="EJ33" s="83">
        <v>129.3999999999989</v>
      </c>
      <c r="EK33" s="83">
        <v>11</v>
      </c>
      <c r="EL33" s="83">
        <v>-7.2999999999992724</v>
      </c>
      <c r="EM33" s="83">
        <v>38.720000000001221</v>
      </c>
      <c r="EN33" s="78">
        <v>62.9</v>
      </c>
      <c r="EO33" s="82">
        <v>-4.7000000000001592</v>
      </c>
      <c r="EP33" s="78">
        <v>43.600000000000705</v>
      </c>
      <c r="EQ33" s="78">
        <v>-570.99999999999989</v>
      </c>
      <c r="ER33" s="93">
        <v>233.09999999999982</v>
      </c>
      <c r="ES33" s="41">
        <v>10.899999999999665</v>
      </c>
      <c r="ET33" s="41">
        <v>95.200000000000728</v>
      </c>
      <c r="EU33" s="78">
        <v>41.399999999999864</v>
      </c>
      <c r="EV33" s="41">
        <v>88.900000000000432</v>
      </c>
      <c r="EW33" s="41">
        <v>-288.70000000000056</v>
      </c>
      <c r="EX33" s="41">
        <v>59.30000000000112</v>
      </c>
      <c r="EY33" s="41">
        <v>145.70000000000076</v>
      </c>
      <c r="EZ33" s="78">
        <v>60.799999999997169</v>
      </c>
      <c r="FA33" s="41">
        <v>17.200000000002319</v>
      </c>
      <c r="FB33" s="78">
        <v>47.99999999999784</v>
      </c>
      <c r="FC33" s="78">
        <v>-408.60000000000093</v>
      </c>
      <c r="FD33" s="93">
        <v>29.100000000000051</v>
      </c>
      <c r="FE33" s="41">
        <v>10.499999999999801</v>
      </c>
      <c r="FF33" s="41">
        <v>-11.100000000000119</v>
      </c>
      <c r="FG33" s="41">
        <v>-99.399999999999451</v>
      </c>
      <c r="FH33" s="41">
        <v>70.799999999999244</v>
      </c>
      <c r="FI33" s="41">
        <v>-172.59999999999951</v>
      </c>
      <c r="FJ33" s="41">
        <v>-140.68</v>
      </c>
      <c r="FK33" s="41">
        <v>61.98000000000053</v>
      </c>
      <c r="FL33" s="78">
        <v>-50.799999999998875</v>
      </c>
      <c r="FM33" s="41">
        <v>55.499999999999943</v>
      </c>
      <c r="FN33" s="78">
        <v>-42.599999999998147</v>
      </c>
      <c r="FO33" s="56">
        <v>71.799999999998363</v>
      </c>
      <c r="FP33" s="93">
        <v>123.69999999999987</v>
      </c>
      <c r="FQ33" s="41">
        <v>-7.5999999999999375</v>
      </c>
      <c r="FR33" s="82">
        <v>157.59999999999971</v>
      </c>
      <c r="FS33" s="82">
        <v>64.399999999999807</v>
      </c>
      <c r="FT33" s="82">
        <v>750.90000000000009</v>
      </c>
      <c r="FU33" s="41">
        <v>24.099999999999909</v>
      </c>
      <c r="FV33" s="38">
        <v>477.6000000000015</v>
      </c>
      <c r="FW33" s="38">
        <v>258.89999999999804</v>
      </c>
      <c r="FX33" s="82">
        <v>-262</v>
      </c>
      <c r="FY33" s="41">
        <v>444.6</v>
      </c>
      <c r="FZ33" s="82">
        <v>432.30000000000291</v>
      </c>
      <c r="GA33" s="41">
        <v>-596.699999999998</v>
      </c>
      <c r="GB33" s="93">
        <v>-98.199999999999861</v>
      </c>
      <c r="GC33" s="41">
        <v>483.2000000000001</v>
      </c>
      <c r="GD33" s="41">
        <v>25.099999999999909</v>
      </c>
      <c r="GE33" s="40">
        <v>-491.00000000000034</v>
      </c>
      <c r="GF33" s="41">
        <v>-338.79999999999825</v>
      </c>
      <c r="GG33" s="41">
        <v>-245.6800000000012</v>
      </c>
      <c r="GH33" s="41">
        <v>-641.32000000000039</v>
      </c>
      <c r="GI33" s="82">
        <v>-26.200000000000728</v>
      </c>
      <c r="GJ33" s="41">
        <v>-234.69999999999823</v>
      </c>
      <c r="GK33" s="82">
        <v>-115.99999999999909</v>
      </c>
      <c r="GL33" s="82">
        <v>-30.499999999998408</v>
      </c>
      <c r="GM33" s="82">
        <v>284.19999999999595</v>
      </c>
      <c r="GN33" s="94">
        <v>356.69999999999982</v>
      </c>
      <c r="GO33" s="43">
        <v>60.300000000000352</v>
      </c>
      <c r="GP33" s="43">
        <v>142.69999999999942</v>
      </c>
      <c r="GQ33" s="43">
        <v>-575.09999999999923</v>
      </c>
      <c r="GR33" s="43">
        <v>269.59999999999968</v>
      </c>
      <c r="GS33" s="43">
        <v>94.199999999999193</v>
      </c>
      <c r="GT33" s="43">
        <v>-159.70000000000027</v>
      </c>
      <c r="GU33" s="44">
        <v>5.3000000000010914</v>
      </c>
      <c r="GV33" s="43">
        <v>143.48200000000043</v>
      </c>
      <c r="GW33" s="43">
        <v>285.8</v>
      </c>
      <c r="GX33" s="44">
        <v>-126.99698299999545</v>
      </c>
      <c r="GY33" s="44">
        <v>-130.1000000000011</v>
      </c>
      <c r="GZ33" s="45">
        <v>94.799999999999642</v>
      </c>
      <c r="HA33" s="44">
        <v>-84.299999999999301</v>
      </c>
      <c r="HB33" s="44">
        <v>230.90000000000006</v>
      </c>
      <c r="HC33" s="44">
        <v>541.40000000000111</v>
      </c>
      <c r="HD33" s="44">
        <v>75.200000000000045</v>
      </c>
      <c r="HE33" s="43">
        <v>-102.30000000000086</v>
      </c>
      <c r="HF33" s="44">
        <v>-32.700000000001637</v>
      </c>
      <c r="HG33" s="44">
        <v>100.40000000000055</v>
      </c>
      <c r="HH33" s="44">
        <v>-140.59999999999945</v>
      </c>
      <c r="HI33" s="43">
        <v>2.0300000000002001</v>
      </c>
      <c r="HJ33" s="43">
        <v>-128.23000000000002</v>
      </c>
      <c r="HK33" s="44">
        <v>-226.69999999999845</v>
      </c>
      <c r="HL33" s="42">
        <v>-192.40000000000003</v>
      </c>
      <c r="HM33" s="46">
        <v>33.300000000000239</v>
      </c>
      <c r="HN33" s="75"/>
    </row>
    <row r="34" spans="1:222" s="48" customFormat="1" ht="15.75">
      <c r="A34" s="67">
        <v>10216.799999999999</v>
      </c>
      <c r="B34" s="123"/>
      <c r="C34" s="29"/>
      <c r="D34" s="36"/>
      <c r="E34" s="52"/>
      <c r="F34" s="52"/>
      <c r="G34" s="52"/>
      <c r="H34" s="52"/>
      <c r="I34" s="53"/>
      <c r="J34" s="53"/>
      <c r="K34" s="53"/>
      <c r="L34" s="53"/>
      <c r="M34" s="53"/>
      <c r="N34" s="53"/>
      <c r="O34" s="36"/>
      <c r="P34" s="124"/>
      <c r="Q34" s="125"/>
      <c r="R34" s="125"/>
      <c r="S34" s="56"/>
      <c r="T34" s="55"/>
      <c r="U34" s="125"/>
      <c r="V34" s="125"/>
      <c r="W34" s="55"/>
      <c r="X34" s="125"/>
      <c r="Y34" s="55"/>
      <c r="Z34" s="125"/>
      <c r="AA34" s="125"/>
      <c r="AB34" s="54"/>
      <c r="AC34" s="55"/>
      <c r="AD34" s="125"/>
      <c r="AE34" s="27"/>
      <c r="AF34" s="55"/>
      <c r="AG34" s="125"/>
      <c r="AH34" s="125"/>
      <c r="AI34" s="125"/>
      <c r="AJ34" s="55"/>
      <c r="AK34" s="55"/>
      <c r="AL34" s="55"/>
      <c r="AM34" s="125"/>
      <c r="AN34" s="124"/>
      <c r="AO34" s="125"/>
      <c r="AP34" s="125"/>
      <c r="AQ34" s="55"/>
      <c r="AR34" s="125"/>
      <c r="AS34" s="125"/>
      <c r="AT34" s="126"/>
      <c r="AU34" s="125"/>
      <c r="AV34" s="125"/>
      <c r="AW34" s="127"/>
      <c r="AX34" s="125"/>
      <c r="AY34" s="125"/>
      <c r="AZ34" s="35"/>
      <c r="BA34" s="125"/>
      <c r="BB34" s="125"/>
      <c r="BC34" s="55"/>
      <c r="BD34" s="55"/>
      <c r="BE34" s="41"/>
      <c r="BF34" s="27"/>
      <c r="BG34" s="125"/>
      <c r="BH34" s="125"/>
      <c r="BI34" s="125"/>
      <c r="BJ34" s="55"/>
      <c r="BK34" s="125"/>
      <c r="BL34" s="54"/>
      <c r="BM34" s="55"/>
      <c r="BN34" s="55"/>
      <c r="BO34" s="55"/>
      <c r="BP34" s="56"/>
      <c r="BQ34" s="125"/>
      <c r="BR34" s="117"/>
      <c r="BS34" s="55"/>
      <c r="BT34" s="125"/>
      <c r="BU34" s="55"/>
      <c r="BV34" s="55"/>
      <c r="BW34" s="125"/>
      <c r="BX34" s="39"/>
      <c r="BY34" s="125"/>
      <c r="BZ34" s="55"/>
      <c r="CA34" s="125"/>
      <c r="CB34" s="125"/>
      <c r="CC34" s="117"/>
      <c r="CD34" s="55"/>
      <c r="CE34" s="27"/>
      <c r="CF34" s="125"/>
      <c r="CG34" s="125"/>
      <c r="CH34" s="125"/>
      <c r="CI34" s="56"/>
      <c r="CJ34" s="124"/>
      <c r="CK34" s="117"/>
      <c r="CL34" s="128"/>
      <c r="CM34" s="123"/>
      <c r="CN34" s="27"/>
      <c r="CO34" s="125"/>
      <c r="CP34" s="55"/>
      <c r="CQ34" s="27"/>
      <c r="CR34" s="27"/>
      <c r="CS34" s="27"/>
      <c r="CT34" s="27"/>
      <c r="CU34" s="55"/>
      <c r="CV34" s="54"/>
      <c r="CW34" s="125"/>
      <c r="CX34" s="36"/>
      <c r="CY34" s="41"/>
      <c r="CZ34" s="55"/>
      <c r="DA34" s="27"/>
      <c r="DB34" s="41"/>
      <c r="DC34" s="90"/>
      <c r="DD34" s="27"/>
      <c r="DE34" s="27"/>
      <c r="DF34" s="55"/>
      <c r="DG34" s="76"/>
      <c r="DH34" s="54"/>
      <c r="DI34" s="36"/>
      <c r="DJ34" s="63"/>
      <c r="DK34" s="34"/>
      <c r="DL34" s="123"/>
      <c r="DM34" s="78"/>
      <c r="DN34" s="125"/>
      <c r="DO34" s="55"/>
      <c r="DP34" s="41"/>
      <c r="DQ34" s="55"/>
      <c r="DR34" s="55"/>
      <c r="DS34" s="27"/>
      <c r="DT34" s="54"/>
      <c r="DU34" s="27"/>
      <c r="DV34" s="55"/>
      <c r="DW34" s="38"/>
      <c r="DX34" s="27"/>
      <c r="DY34" s="55"/>
      <c r="DZ34" s="27"/>
      <c r="EA34" s="27"/>
      <c r="EB34" s="78"/>
      <c r="EC34" s="55"/>
      <c r="ED34" s="117"/>
      <c r="EE34" s="77"/>
      <c r="EF34" s="54"/>
      <c r="EG34" s="55"/>
      <c r="EH34" s="83"/>
      <c r="EI34" s="83"/>
      <c r="EJ34" s="27"/>
      <c r="EK34" s="27"/>
      <c r="EL34" s="55"/>
      <c r="EM34" s="27"/>
      <c r="EN34" s="78"/>
      <c r="EO34" s="55"/>
      <c r="EP34" s="78"/>
      <c r="EQ34" s="55"/>
      <c r="ER34" s="68"/>
      <c r="ES34" s="56"/>
      <c r="ET34" s="56"/>
      <c r="EU34" s="125"/>
      <c r="EV34" s="56"/>
      <c r="EW34" s="129"/>
      <c r="EX34" s="129"/>
      <c r="EY34" s="56"/>
      <c r="EZ34" s="78"/>
      <c r="FA34" s="55"/>
      <c r="FB34" s="78"/>
      <c r="FC34" s="55"/>
      <c r="FD34" s="68"/>
      <c r="FE34" s="55"/>
      <c r="FF34" s="55"/>
      <c r="FG34" s="55"/>
      <c r="FH34" s="55"/>
      <c r="FI34" s="55"/>
      <c r="FJ34" s="129"/>
      <c r="FK34" s="56"/>
      <c r="FL34" s="130"/>
      <c r="FM34" s="129"/>
      <c r="FN34" s="78"/>
      <c r="FO34" s="56"/>
      <c r="FP34" s="68"/>
      <c r="FQ34" s="129"/>
      <c r="FR34" s="55"/>
      <c r="FS34" s="125"/>
      <c r="FT34" s="55"/>
      <c r="FU34" s="56"/>
      <c r="FV34" s="38"/>
      <c r="FW34" s="129"/>
      <c r="FX34" s="55"/>
      <c r="FY34" s="129"/>
      <c r="FZ34" s="55"/>
      <c r="GA34" s="56"/>
      <c r="GB34" s="68"/>
      <c r="GC34" s="56"/>
      <c r="GD34" s="56"/>
      <c r="GE34" s="69"/>
      <c r="GF34" s="56"/>
      <c r="GG34" s="131"/>
      <c r="GH34" s="56"/>
      <c r="GI34" s="55"/>
      <c r="GJ34" s="129"/>
      <c r="GK34" s="125"/>
      <c r="GL34" s="125"/>
      <c r="GM34" s="125"/>
      <c r="GN34" s="70"/>
      <c r="GO34" s="71"/>
      <c r="GP34" s="71"/>
      <c r="GQ34" s="47"/>
      <c r="GR34" s="71"/>
      <c r="GS34" s="113"/>
      <c r="GT34" s="113"/>
      <c r="GV34" s="71"/>
      <c r="GW34" s="72"/>
      <c r="GX34" s="72"/>
      <c r="GY34" s="72"/>
      <c r="GZ34" s="73"/>
      <c r="HA34" s="72"/>
      <c r="HB34" s="72"/>
      <c r="HC34" s="72"/>
      <c r="HD34" s="72"/>
      <c r="HE34" s="72"/>
      <c r="HG34" s="72"/>
      <c r="HI34" s="75"/>
      <c r="HJ34" s="47"/>
      <c r="HK34" s="44"/>
      <c r="HL34" s="42"/>
      <c r="HM34" s="46"/>
      <c r="HN34" s="75"/>
    </row>
    <row r="35" spans="1:222" s="48" customFormat="1" ht="15.75">
      <c r="A35" s="125"/>
      <c r="B35" s="132" t="s">
        <v>66</v>
      </c>
      <c r="C35" s="29"/>
      <c r="D35" s="36">
        <f t="shared" ref="D35:BO35" si="47">D24-D25+D29-D33</f>
        <v>0</v>
      </c>
      <c r="E35" s="36">
        <f t="shared" si="47"/>
        <v>0</v>
      </c>
      <c r="F35" s="36">
        <f t="shared" si="47"/>
        <v>0</v>
      </c>
      <c r="G35" s="36">
        <f t="shared" si="47"/>
        <v>0</v>
      </c>
      <c r="H35" s="36">
        <f t="shared" si="47"/>
        <v>0</v>
      </c>
      <c r="I35" s="36">
        <f t="shared" si="47"/>
        <v>0</v>
      </c>
      <c r="J35" s="36">
        <f t="shared" si="47"/>
        <v>0</v>
      </c>
      <c r="K35" s="36">
        <f t="shared" si="47"/>
        <v>0</v>
      </c>
      <c r="L35" s="36">
        <f t="shared" si="47"/>
        <v>0</v>
      </c>
      <c r="M35" s="36">
        <f t="shared" si="47"/>
        <v>0</v>
      </c>
      <c r="N35" s="36">
        <f t="shared" si="47"/>
        <v>0</v>
      </c>
      <c r="O35" s="36">
        <f t="shared" si="47"/>
        <v>0</v>
      </c>
      <c r="P35" s="35">
        <f t="shared" si="47"/>
        <v>0</v>
      </c>
      <c r="Q35" s="36">
        <f t="shared" si="47"/>
        <v>0</v>
      </c>
      <c r="R35" s="36">
        <f t="shared" si="47"/>
        <v>0</v>
      </c>
      <c r="S35" s="36">
        <f t="shared" si="47"/>
        <v>0</v>
      </c>
      <c r="T35" s="36">
        <f t="shared" si="47"/>
        <v>0</v>
      </c>
      <c r="U35" s="36">
        <f t="shared" si="47"/>
        <v>0</v>
      </c>
      <c r="V35" s="36">
        <f t="shared" si="47"/>
        <v>0</v>
      </c>
      <c r="W35" s="36">
        <f t="shared" si="47"/>
        <v>0</v>
      </c>
      <c r="X35" s="36">
        <f t="shared" si="47"/>
        <v>0</v>
      </c>
      <c r="Y35" s="36">
        <f t="shared" si="47"/>
        <v>0</v>
      </c>
      <c r="Z35" s="36">
        <f t="shared" si="47"/>
        <v>0</v>
      </c>
      <c r="AA35" s="36">
        <f t="shared" si="47"/>
        <v>0</v>
      </c>
      <c r="AB35" s="35">
        <f t="shared" si="47"/>
        <v>7.1054273576010019E-14</v>
      </c>
      <c r="AC35" s="36">
        <f t="shared" si="47"/>
        <v>0</v>
      </c>
      <c r="AD35" s="36">
        <f t="shared" si="47"/>
        <v>0</v>
      </c>
      <c r="AE35" s="36">
        <f t="shared" si="47"/>
        <v>0</v>
      </c>
      <c r="AF35" s="36">
        <f t="shared" si="47"/>
        <v>0</v>
      </c>
      <c r="AG35" s="36">
        <f t="shared" si="47"/>
        <v>0</v>
      </c>
      <c r="AH35" s="36">
        <f t="shared" si="47"/>
        <v>0</v>
      </c>
      <c r="AI35" s="36">
        <f t="shared" si="47"/>
        <v>0</v>
      </c>
      <c r="AJ35" s="36">
        <f t="shared" si="47"/>
        <v>0</v>
      </c>
      <c r="AK35" s="36">
        <f t="shared" si="47"/>
        <v>0</v>
      </c>
      <c r="AL35" s="36">
        <f t="shared" si="47"/>
        <v>0</v>
      </c>
      <c r="AM35" s="36">
        <f t="shared" si="47"/>
        <v>0</v>
      </c>
      <c r="AN35" s="35">
        <f t="shared" si="47"/>
        <v>0</v>
      </c>
      <c r="AO35" s="36">
        <f t="shared" si="47"/>
        <v>0</v>
      </c>
      <c r="AP35" s="36">
        <f t="shared" si="47"/>
        <v>0</v>
      </c>
      <c r="AQ35" s="36">
        <f t="shared" si="47"/>
        <v>0</v>
      </c>
      <c r="AR35" s="36">
        <f t="shared" si="47"/>
        <v>0</v>
      </c>
      <c r="AS35" s="36">
        <f t="shared" si="47"/>
        <v>0</v>
      </c>
      <c r="AT35" s="36">
        <f t="shared" si="47"/>
        <v>0</v>
      </c>
      <c r="AU35" s="36">
        <f t="shared" si="47"/>
        <v>0</v>
      </c>
      <c r="AV35" s="36">
        <f t="shared" si="47"/>
        <v>0</v>
      </c>
      <c r="AW35" s="36">
        <f t="shared" si="47"/>
        <v>-1.4210854715202004E-14</v>
      </c>
      <c r="AX35" s="36">
        <f t="shared" si="47"/>
        <v>0</v>
      </c>
      <c r="AY35" s="36">
        <f t="shared" si="47"/>
        <v>0</v>
      </c>
      <c r="AZ35" s="35">
        <f t="shared" si="47"/>
        <v>0</v>
      </c>
      <c r="BA35" s="36">
        <f t="shared" si="47"/>
        <v>0</v>
      </c>
      <c r="BB35" s="36">
        <f t="shared" si="47"/>
        <v>0</v>
      </c>
      <c r="BC35" s="36">
        <f t="shared" si="47"/>
        <v>-1.1368683772161603E-13</v>
      </c>
      <c r="BD35" s="36">
        <f t="shared" si="47"/>
        <v>2.8421709430404007E-13</v>
      </c>
      <c r="BE35" s="36">
        <f t="shared" si="47"/>
        <v>-4.2632564145606011E-13</v>
      </c>
      <c r="BF35" s="36">
        <f t="shared" si="47"/>
        <v>5.9685589803848416E-13</v>
      </c>
      <c r="BG35" s="36">
        <f t="shared" si="47"/>
        <v>0</v>
      </c>
      <c r="BH35" s="36">
        <f t="shared" si="47"/>
        <v>-8.2422957348171622E-13</v>
      </c>
      <c r="BI35" s="36">
        <f t="shared" si="47"/>
        <v>-5.2580162446247414E-13</v>
      </c>
      <c r="BJ35" s="36">
        <f t="shared" si="47"/>
        <v>-6.1106675275368616E-13</v>
      </c>
      <c r="BK35" s="36">
        <f t="shared" si="47"/>
        <v>0</v>
      </c>
      <c r="BL35" s="35">
        <f t="shared" si="47"/>
        <v>0</v>
      </c>
      <c r="BM35" s="36">
        <f t="shared" si="47"/>
        <v>1.5631940186722204E-13</v>
      </c>
      <c r="BN35" s="36">
        <f t="shared" si="47"/>
        <v>0</v>
      </c>
      <c r="BO35" s="36">
        <f t="shared" si="47"/>
        <v>0</v>
      </c>
      <c r="BP35" s="36">
        <f t="shared" ref="BP35:DO35" si="48">BP24-BP25+BP29-BP33</f>
        <v>0</v>
      </c>
      <c r="BQ35" s="36">
        <f t="shared" si="48"/>
        <v>-3.2684965844964609E-13</v>
      </c>
      <c r="BR35" s="83">
        <f t="shared" si="48"/>
        <v>4.4053649617126212E-13</v>
      </c>
      <c r="BS35" s="83">
        <f t="shared" si="48"/>
        <v>5.0448534238967113E-13</v>
      </c>
      <c r="BT35" s="83">
        <f t="shared" si="48"/>
        <v>0</v>
      </c>
      <c r="BU35" s="83">
        <f t="shared" si="48"/>
        <v>-6.0396132539608516E-13</v>
      </c>
      <c r="BV35" s="83">
        <f t="shared" si="48"/>
        <v>-5.9685589803848416E-13</v>
      </c>
      <c r="BW35" s="83">
        <f t="shared" si="48"/>
        <v>0</v>
      </c>
      <c r="BX35" s="88">
        <f t="shared" si="48"/>
        <v>0</v>
      </c>
      <c r="BY35" s="83">
        <f t="shared" si="48"/>
        <v>1.5631940186722204E-13</v>
      </c>
      <c r="BZ35" s="83">
        <f t="shared" si="48"/>
        <v>0</v>
      </c>
      <c r="CA35" s="83">
        <f t="shared" si="48"/>
        <v>1.7763568394002505E-13</v>
      </c>
      <c r="CB35" s="83">
        <f t="shared" si="48"/>
        <v>-4.5474735088646412E-13</v>
      </c>
      <c r="CC35" s="83">
        <f t="shared" si="48"/>
        <v>2.6290081223123707E-13</v>
      </c>
      <c r="CD35" s="83">
        <f t="shared" si="48"/>
        <v>4.5474735088646412E-13</v>
      </c>
      <c r="CE35" s="83">
        <f t="shared" si="48"/>
        <v>-3.4106051316484809E-13</v>
      </c>
      <c r="CF35" s="83">
        <f t="shared" si="48"/>
        <v>-7.1764816311770119E-13</v>
      </c>
      <c r="CG35" s="83">
        <f t="shared" si="48"/>
        <v>5.5422333389287814E-13</v>
      </c>
      <c r="CH35" s="83">
        <f t="shared" si="48"/>
        <v>3.979039320256561E-13</v>
      </c>
      <c r="CI35" s="83">
        <f t="shared" si="48"/>
        <v>-3.4106051316484809E-13</v>
      </c>
      <c r="CJ35" s="93">
        <f t="shared" si="48"/>
        <v>0</v>
      </c>
      <c r="CK35" s="41">
        <f t="shared" si="48"/>
        <v>-9.9475983006414026E-14</v>
      </c>
      <c r="CL35" s="41">
        <f t="shared" si="48"/>
        <v>0</v>
      </c>
      <c r="CM35" s="34">
        <f t="shared" si="48"/>
        <v>0</v>
      </c>
      <c r="CN35" s="34">
        <f t="shared" si="48"/>
        <v>-7.1054273576010019E-14</v>
      </c>
      <c r="CO35" s="34">
        <f t="shared" si="48"/>
        <v>0</v>
      </c>
      <c r="CP35" s="34">
        <f t="shared" si="48"/>
        <v>7.744915819785092E-13</v>
      </c>
      <c r="CQ35" s="34">
        <f t="shared" si="48"/>
        <v>-1.2008172234345693E-12</v>
      </c>
      <c r="CR35" s="34">
        <f t="shared" si="48"/>
        <v>5.8264504332328215E-13</v>
      </c>
      <c r="CS35" s="34">
        <f t="shared" si="48"/>
        <v>-1.7053025658242404E-13</v>
      </c>
      <c r="CT35" s="34">
        <f t="shared" si="48"/>
        <v>-4.4053649617126212E-13</v>
      </c>
      <c r="CU35" s="34">
        <f t="shared" si="48"/>
        <v>1.9326762412674725E-12</v>
      </c>
      <c r="CV35" s="93">
        <f t="shared" si="48"/>
        <v>0</v>
      </c>
      <c r="CW35" s="41">
        <f t="shared" si="48"/>
        <v>7.1054273576010019E-14</v>
      </c>
      <c r="CX35" s="41">
        <f t="shared" si="48"/>
        <v>0</v>
      </c>
      <c r="CY35" s="41">
        <f t="shared" si="48"/>
        <v>-5.6843418860808015E-13</v>
      </c>
      <c r="CZ35" s="41">
        <f t="shared" si="48"/>
        <v>4.2632564145606011E-13</v>
      </c>
      <c r="DA35" s="41">
        <f t="shared" si="48"/>
        <v>0</v>
      </c>
      <c r="DB35" s="41">
        <f t="shared" si="48"/>
        <v>-4.9000000000212651E-2</v>
      </c>
      <c r="DC35" s="41">
        <f t="shared" si="48"/>
        <v>1.0000000011416432E-3</v>
      </c>
      <c r="DD35" s="41">
        <f t="shared" si="48"/>
        <v>4.3999999999243755E-2</v>
      </c>
      <c r="DE35" s="41">
        <f t="shared" si="48"/>
        <v>5.9685589803848416E-13</v>
      </c>
      <c r="DF35" s="41">
        <f t="shared" si="48"/>
        <v>-1.4779288903810084E-12</v>
      </c>
      <c r="DG35" s="121">
        <f t="shared" si="48"/>
        <v>4.0000000000759428E-3</v>
      </c>
      <c r="DH35" s="93">
        <f t="shared" si="48"/>
        <v>0</v>
      </c>
      <c r="DI35" s="41">
        <f t="shared" si="48"/>
        <v>1.0658141036401503E-13</v>
      </c>
      <c r="DJ35" s="41">
        <f t="shared" si="48"/>
        <v>0</v>
      </c>
      <c r="DK35" s="34">
        <f t="shared" si="48"/>
        <v>0</v>
      </c>
      <c r="DL35" s="34">
        <f t="shared" si="48"/>
        <v>-1.1368683772161603E-13</v>
      </c>
      <c r="DM35" s="133">
        <f t="shared" si="48"/>
        <v>-3.979039320256561E-13</v>
      </c>
      <c r="DN35" s="133">
        <f t="shared" si="48"/>
        <v>9.9475983006414026E-13</v>
      </c>
      <c r="DO35" s="41">
        <f t="shared" si="48"/>
        <v>1.1368683772161603E-13</v>
      </c>
      <c r="DP35" s="34">
        <f>DP24-DP25+DP29-DP33</f>
        <v>-1.2221335055073723E-12</v>
      </c>
      <c r="DQ35" s="41">
        <v>0</v>
      </c>
      <c r="DR35" s="41">
        <v>3.694822225952521E-13</v>
      </c>
      <c r="DS35" s="38">
        <f t="shared" ref="DS35:EG35" si="49">DS24-DS25+DS29-DS33</f>
        <v>0</v>
      </c>
      <c r="DT35" s="134">
        <f t="shared" si="49"/>
        <v>0</v>
      </c>
      <c r="DU35" s="133">
        <f t="shared" si="49"/>
        <v>0</v>
      </c>
      <c r="DV35" s="133">
        <f t="shared" si="49"/>
        <v>0</v>
      </c>
      <c r="DW35" s="133">
        <f t="shared" si="49"/>
        <v>0</v>
      </c>
      <c r="DX35" s="133">
        <f t="shared" si="49"/>
        <v>5.5067062021407764E-13</v>
      </c>
      <c r="DY35" s="133">
        <f t="shared" si="49"/>
        <v>0</v>
      </c>
      <c r="DZ35" s="133">
        <f t="shared" si="49"/>
        <v>4.5474735088646412E-13</v>
      </c>
      <c r="EA35" s="133">
        <f t="shared" si="49"/>
        <v>-9.2370555648813024E-13</v>
      </c>
      <c r="EB35" s="133">
        <f t="shared" si="49"/>
        <v>2.2737367544323206E-13</v>
      </c>
      <c r="EC35" s="133">
        <f t="shared" si="49"/>
        <v>-4.8316906031686813E-13</v>
      </c>
      <c r="ED35" s="133">
        <f t="shared" si="49"/>
        <v>2.8421709430404007E-14</v>
      </c>
      <c r="EE35" s="135">
        <f t="shared" si="49"/>
        <v>8.5265128291212022E-13</v>
      </c>
      <c r="EF35" s="134">
        <f t="shared" si="49"/>
        <v>0</v>
      </c>
      <c r="EG35" s="133">
        <f t="shared" si="49"/>
        <v>0</v>
      </c>
      <c r="EH35" s="133">
        <f t="shared" ref="EH35:EM35" si="50">EG24-EG25+EG29-EG33</f>
        <v>0</v>
      </c>
      <c r="EI35" s="133">
        <f t="shared" si="50"/>
        <v>0</v>
      </c>
      <c r="EJ35" s="133">
        <f t="shared" si="50"/>
        <v>-3.1263880373444408E-13</v>
      </c>
      <c r="EK35" s="133">
        <f t="shared" si="50"/>
        <v>3.1263880373444408E-13</v>
      </c>
      <c r="EL35" s="133">
        <f t="shared" si="50"/>
        <v>-3.4106051316484809E-13</v>
      </c>
      <c r="EM35" s="133">
        <f t="shared" si="50"/>
        <v>-2.0000000000365503E-2</v>
      </c>
      <c r="EN35" s="133">
        <f t="shared" ref="EN35:GY35" si="51">EN24-EN25+EN29-EN33</f>
        <v>-1.1297629498585593E-12</v>
      </c>
      <c r="EO35" s="133">
        <f t="shared" si="51"/>
        <v>1.6342482922482304E-12</v>
      </c>
      <c r="EP35" s="133">
        <f t="shared" si="51"/>
        <v>-9.0949470177292824E-13</v>
      </c>
      <c r="EQ35" s="133">
        <f t="shared" si="51"/>
        <v>0</v>
      </c>
      <c r="ER35" s="134">
        <f t="shared" si="51"/>
        <v>0</v>
      </c>
      <c r="ES35" s="133">
        <f t="shared" si="51"/>
        <v>1.2789769243681803E-13</v>
      </c>
      <c r="ET35" s="133">
        <f t="shared" si="51"/>
        <v>-4.4053649617126212E-13</v>
      </c>
      <c r="EU35" s="133">
        <f t="shared" si="51"/>
        <v>-1.0658141036401503E-13</v>
      </c>
      <c r="EV35" s="133">
        <f t="shared" si="51"/>
        <v>0</v>
      </c>
      <c r="EW35" s="133">
        <f t="shared" si="51"/>
        <v>5.1159076974727213E-13</v>
      </c>
      <c r="EX35" s="133">
        <f t="shared" si="51"/>
        <v>-8.2422957348171622E-13</v>
      </c>
      <c r="EY35" s="133">
        <f t="shared" si="51"/>
        <v>-3.1263880373444408E-13</v>
      </c>
      <c r="EZ35" s="38">
        <f t="shared" si="51"/>
        <v>8.6686213762732223E-13</v>
      </c>
      <c r="FA35" s="38">
        <f t="shared" si="51"/>
        <v>-8.1001871876651421E-13</v>
      </c>
      <c r="FB35" s="38">
        <f t="shared" si="51"/>
        <v>5.1159076974727213E-13</v>
      </c>
      <c r="FC35" s="38">
        <f t="shared" si="51"/>
        <v>5.6843418860808015E-13</v>
      </c>
      <c r="FD35" s="39">
        <f t="shared" si="51"/>
        <v>0</v>
      </c>
      <c r="FE35" s="38">
        <f t="shared" si="51"/>
        <v>2.2737367544323206E-13</v>
      </c>
      <c r="FF35" s="38">
        <f t="shared" si="51"/>
        <v>-4.2987835513486061E-13</v>
      </c>
      <c r="FG35" s="38">
        <f t="shared" si="51"/>
        <v>-1.2789769243681803E-13</v>
      </c>
      <c r="FH35" s="38">
        <f>FH24-FH25+FH29-FH33</f>
        <v>2.5579538487363607E-13</v>
      </c>
      <c r="FI35" s="38">
        <f t="shared" si="51"/>
        <v>3.4106051316484809E-13</v>
      </c>
      <c r="FJ35" s="38">
        <f t="shared" si="51"/>
        <v>-4.8316906031686813E-13</v>
      </c>
      <c r="FK35" s="38">
        <f t="shared" si="51"/>
        <v>-1.1937117960769683E-12</v>
      </c>
      <c r="FL35" s="133">
        <f t="shared" si="51"/>
        <v>-4.2632564145606011E-13</v>
      </c>
      <c r="FM35" s="133">
        <f t="shared" si="51"/>
        <v>0</v>
      </c>
      <c r="FN35" s="38">
        <f t="shared" si="51"/>
        <v>-1.0800249583553523E-12</v>
      </c>
      <c r="FO35" s="38">
        <f t="shared" si="51"/>
        <v>1.1368683772161603E-12</v>
      </c>
      <c r="FP35" s="38">
        <f t="shared" si="51"/>
        <v>0</v>
      </c>
      <c r="FQ35" s="38">
        <f t="shared" si="51"/>
        <v>2.8421709430404007E-14</v>
      </c>
      <c r="FR35" s="38">
        <f t="shared" si="51"/>
        <v>0</v>
      </c>
      <c r="FS35" s="38">
        <f t="shared" si="51"/>
        <v>3.979039320256561E-13</v>
      </c>
      <c r="FT35" s="38">
        <f t="shared" si="51"/>
        <v>0</v>
      </c>
      <c r="FU35" s="38">
        <f t="shared" si="51"/>
        <v>-6.8212102632969618E-13</v>
      </c>
      <c r="FV35" s="38">
        <f t="shared" si="51"/>
        <v>0</v>
      </c>
      <c r="FW35" s="38">
        <f t="shared" si="51"/>
        <v>1.1368683772161603E-12</v>
      </c>
      <c r="FX35" s="38">
        <f t="shared" si="51"/>
        <v>0</v>
      </c>
      <c r="FY35" s="38">
        <f t="shared" si="51"/>
        <v>0</v>
      </c>
      <c r="FZ35" s="38">
        <f t="shared" si="51"/>
        <v>-4.3200998334214091E-12</v>
      </c>
      <c r="GA35" s="38">
        <f t="shared" si="51"/>
        <v>0</v>
      </c>
      <c r="GB35" s="39">
        <f t="shared" si="51"/>
        <v>0</v>
      </c>
      <c r="GC35" s="38">
        <f t="shared" si="51"/>
        <v>0</v>
      </c>
      <c r="GD35" s="38">
        <f t="shared" si="51"/>
        <v>4.8316906031686813E-13</v>
      </c>
      <c r="GE35" s="40">
        <f t="shared" si="51"/>
        <v>0</v>
      </c>
      <c r="GF35" s="40">
        <f t="shared" si="51"/>
        <v>-1.2505552149377763E-12</v>
      </c>
      <c r="GG35" s="40">
        <f t="shared" si="51"/>
        <v>0</v>
      </c>
      <c r="GH35" s="40">
        <f t="shared" si="51"/>
        <v>0</v>
      </c>
      <c r="GI35" s="40">
        <f t="shared" si="51"/>
        <v>6.8212102632969618E-13</v>
      </c>
      <c r="GJ35" s="40">
        <f t="shared" si="51"/>
        <v>-1.4779288903810084E-12</v>
      </c>
      <c r="GK35" s="40">
        <f t="shared" si="51"/>
        <v>1.1368683772161603E-13</v>
      </c>
      <c r="GL35" s="40">
        <f t="shared" si="51"/>
        <v>-1.0800249583553523E-12</v>
      </c>
      <c r="GM35" s="40">
        <f t="shared" si="51"/>
        <v>1.9326762412674725E-12</v>
      </c>
      <c r="GN35" s="136">
        <f t="shared" si="51"/>
        <v>0</v>
      </c>
      <c r="GO35" s="136">
        <f t="shared" si="51"/>
        <v>-2.8421709430404007E-13</v>
      </c>
      <c r="GP35" s="40">
        <f t="shared" si="51"/>
        <v>7.3896444519050419E-13</v>
      </c>
      <c r="GQ35" s="40">
        <f t="shared" si="51"/>
        <v>0</v>
      </c>
      <c r="GR35" s="40">
        <f t="shared" si="51"/>
        <v>0</v>
      </c>
      <c r="GS35" s="40">
        <f t="shared" si="51"/>
        <v>-5.1159076974727213E-13</v>
      </c>
      <c r="GT35" s="40">
        <f t="shared" si="51"/>
        <v>0</v>
      </c>
      <c r="GU35" s="40">
        <f t="shared" si="51"/>
        <v>1.4210854715202004E-13</v>
      </c>
      <c r="GV35" s="40">
        <f t="shared" si="51"/>
        <v>0</v>
      </c>
      <c r="GW35" s="40">
        <f t="shared" si="51"/>
        <v>1.6982999996628223E-2</v>
      </c>
      <c r="GX35" s="40">
        <f t="shared" si="51"/>
        <v>-3.0170000044762446E-3</v>
      </c>
      <c r="GY35" s="40">
        <f t="shared" si="51"/>
        <v>-1.3073986337985843E-12</v>
      </c>
      <c r="GZ35" s="40">
        <f t="shared" ref="GZ35:HK35" si="52">GZ24-GZ25+GZ29-GZ33</f>
        <v>0</v>
      </c>
      <c r="HA35" s="40">
        <f t="shared" si="52"/>
        <v>0</v>
      </c>
      <c r="HB35" s="40">
        <f t="shared" si="52"/>
        <v>-8.8107299234252423E-13</v>
      </c>
      <c r="HC35" s="40">
        <f t="shared" si="52"/>
        <v>0</v>
      </c>
      <c r="HD35" s="40">
        <f t="shared" si="52"/>
        <v>0</v>
      </c>
      <c r="HE35" s="40">
        <f t="shared" si="52"/>
        <v>1.4779288903810084E-12</v>
      </c>
      <c r="HF35" s="40">
        <f t="shared" si="52"/>
        <v>3.4106051316484809E-13</v>
      </c>
      <c r="HG35" s="40">
        <f t="shared" si="52"/>
        <v>-6.2527760746888816E-13</v>
      </c>
      <c r="HH35" s="40">
        <f t="shared" si="52"/>
        <v>-2.8421709430404007E-13</v>
      </c>
      <c r="HI35" s="40">
        <f t="shared" si="52"/>
        <v>-3.0000000000171667E-2</v>
      </c>
      <c r="HJ35" s="40">
        <f t="shared" si="52"/>
        <v>0</v>
      </c>
      <c r="HK35" s="40">
        <f t="shared" si="52"/>
        <v>-2.2737367544323206E-13</v>
      </c>
      <c r="HL35" s="42">
        <v>0</v>
      </c>
      <c r="HM35" s="46">
        <v>-4.2632564145606011E-13</v>
      </c>
      <c r="HN35" s="47"/>
    </row>
    <row r="36" spans="1:222" s="48" customFormat="1" ht="18">
      <c r="B36" s="137"/>
      <c r="C36" s="138"/>
      <c r="D36" s="139"/>
      <c r="E36" s="140"/>
      <c r="F36" s="139"/>
      <c r="G36" s="112"/>
      <c r="H36" s="112"/>
      <c r="I36" s="139"/>
      <c r="J36" s="141"/>
      <c r="K36" s="141"/>
      <c r="L36" s="142"/>
      <c r="M36" s="139"/>
      <c r="N36" s="139"/>
      <c r="O36" s="143"/>
      <c r="P36" s="144"/>
      <c r="S36" s="71"/>
      <c r="W36" s="72"/>
      <c r="AB36" s="144"/>
      <c r="AC36" s="72"/>
      <c r="AE36" s="145"/>
      <c r="AF36" s="72"/>
      <c r="AJ36" s="72"/>
      <c r="AK36" s="72"/>
      <c r="AL36" s="72"/>
      <c r="AN36" s="144"/>
      <c r="AQ36" s="72"/>
      <c r="AT36" s="72"/>
      <c r="AZ36" s="146"/>
      <c r="BC36" s="72"/>
      <c r="BD36" s="72"/>
      <c r="BE36" s="147"/>
      <c r="BF36" s="72"/>
      <c r="BJ36" s="72"/>
      <c r="BL36" s="70"/>
      <c r="BM36" s="72"/>
      <c r="BN36" s="72"/>
      <c r="BO36" s="72"/>
      <c r="BP36" s="71"/>
      <c r="BS36" s="72"/>
      <c r="BU36" s="72"/>
      <c r="BV36" s="72"/>
      <c r="BX36" s="148"/>
      <c r="BZ36" s="72"/>
      <c r="CC36" s="149"/>
      <c r="CD36" s="72"/>
      <c r="CE36" s="72"/>
      <c r="CI36" s="71"/>
      <c r="CJ36" s="144"/>
      <c r="CL36" s="150"/>
      <c r="CM36" s="151"/>
      <c r="CN36" s="145"/>
      <c r="CP36" s="72"/>
      <c r="CQ36" s="145"/>
      <c r="CR36" s="145"/>
      <c r="CS36" s="145"/>
      <c r="CT36" s="145"/>
      <c r="CU36" s="72"/>
      <c r="CV36" s="70"/>
      <c r="CX36" s="143"/>
      <c r="CY36" s="43"/>
      <c r="CZ36" s="72"/>
      <c r="DA36" s="145"/>
      <c r="DB36" s="43"/>
      <c r="DC36" s="152"/>
      <c r="DD36" s="145"/>
      <c r="DE36" s="145"/>
      <c r="DF36" s="72"/>
      <c r="DG36" s="153"/>
      <c r="DH36" s="70"/>
      <c r="DJ36" s="116"/>
      <c r="DK36" s="154"/>
      <c r="DL36" s="151"/>
      <c r="DM36" s="155"/>
      <c r="DO36" s="72"/>
      <c r="DP36" s="72"/>
      <c r="DQ36" s="72"/>
      <c r="DR36" s="72"/>
      <c r="DS36" s="145"/>
      <c r="DT36" s="156"/>
      <c r="DU36" s="145"/>
      <c r="DV36" s="72"/>
      <c r="DW36" s="72"/>
      <c r="DX36" s="72"/>
      <c r="DY36" s="72"/>
      <c r="DZ36" s="145"/>
      <c r="EA36" s="145"/>
      <c r="EB36" s="155"/>
      <c r="EC36" s="72"/>
      <c r="EE36" s="157"/>
      <c r="EF36" s="156"/>
      <c r="EG36" s="72"/>
      <c r="EH36" s="145"/>
      <c r="EI36" s="72"/>
      <c r="EJ36" s="72"/>
      <c r="EK36" s="145"/>
      <c r="EL36" s="72"/>
      <c r="EM36" s="72"/>
      <c r="EN36" s="155"/>
      <c r="EO36" s="72"/>
      <c r="EP36" s="72"/>
      <c r="EQ36" s="145"/>
      <c r="ER36" s="73"/>
      <c r="ES36" s="72"/>
      <c r="ET36" s="71"/>
      <c r="EV36" s="71"/>
      <c r="EW36" s="47"/>
      <c r="EY36" s="72"/>
      <c r="EZ36" s="155"/>
      <c r="FB36" s="72"/>
      <c r="FC36" s="145"/>
      <c r="FD36" s="73"/>
      <c r="FE36" s="72"/>
      <c r="FF36" s="72"/>
      <c r="FG36" s="72"/>
      <c r="FH36" s="72"/>
      <c r="FI36" s="72"/>
      <c r="FJ36" s="47"/>
      <c r="FK36" s="71"/>
      <c r="FL36" s="158"/>
      <c r="FM36" s="47"/>
      <c r="FN36" s="72"/>
      <c r="FP36" s="73"/>
      <c r="FQ36" s="159"/>
      <c r="FR36" s="72"/>
      <c r="FT36" s="72"/>
      <c r="FU36" s="71"/>
      <c r="FV36" s="160"/>
      <c r="FW36" s="47"/>
      <c r="FX36" s="72"/>
      <c r="GA36" s="71"/>
      <c r="GB36" s="73"/>
      <c r="GC36" s="71"/>
      <c r="GD36" s="71"/>
      <c r="GE36" s="161"/>
      <c r="GF36" s="47"/>
      <c r="GG36" s="47"/>
      <c r="GH36" s="71"/>
      <c r="GJ36" s="47"/>
      <c r="GN36" s="70"/>
      <c r="GO36" s="47"/>
      <c r="GP36" s="47"/>
      <c r="GQ36" s="47"/>
      <c r="GR36" s="71"/>
      <c r="GS36" s="72"/>
      <c r="GT36" s="113"/>
      <c r="GV36" s="72"/>
      <c r="GW36" s="72"/>
      <c r="GX36" s="72"/>
      <c r="GY36" s="72"/>
      <c r="GZ36" s="73"/>
      <c r="HA36" s="72"/>
      <c r="HB36" s="72"/>
      <c r="HC36" s="72"/>
      <c r="HD36" s="72"/>
      <c r="HE36" s="72"/>
      <c r="HJ36" s="47"/>
      <c r="HK36" s="72"/>
      <c r="HL36" s="144"/>
      <c r="HM36" s="47"/>
      <c r="HN36" s="75"/>
    </row>
    <row r="37" spans="1:222" s="48" customFormat="1" ht="18">
      <c r="B37" s="162" t="s">
        <v>67</v>
      </c>
      <c r="C37" s="163"/>
      <c r="D37" s="164"/>
      <c r="E37" s="112"/>
      <c r="F37" s="164"/>
      <c r="G37" s="112"/>
      <c r="H37" s="112"/>
      <c r="I37" s="165"/>
      <c r="J37" s="141"/>
      <c r="K37" s="141"/>
      <c r="L37" s="142"/>
      <c r="M37" s="165"/>
      <c r="N37" s="165"/>
      <c r="O37" s="112"/>
      <c r="P37" s="144"/>
      <c r="S37" s="71"/>
      <c r="W37" s="72"/>
      <c r="AB37" s="144"/>
      <c r="AC37" s="72"/>
      <c r="AE37" s="145"/>
      <c r="AF37" s="72"/>
      <c r="AJ37" s="72"/>
      <c r="AK37" s="72"/>
      <c r="AL37" s="72"/>
      <c r="AN37" s="144"/>
      <c r="AQ37" s="72"/>
      <c r="AT37" s="72"/>
      <c r="AZ37" s="70"/>
      <c r="BC37" s="72"/>
      <c r="BD37" s="72"/>
      <c r="BE37" s="147"/>
      <c r="BF37" s="72"/>
      <c r="BJ37" s="72"/>
      <c r="BL37" s="70"/>
      <c r="BM37" s="72"/>
      <c r="BN37" s="72"/>
      <c r="BO37" s="72"/>
      <c r="BP37" s="71"/>
      <c r="BS37" s="72"/>
      <c r="BU37" s="72"/>
      <c r="BV37" s="72"/>
      <c r="BX37" s="166"/>
      <c r="BZ37" s="72"/>
      <c r="CC37" s="149"/>
      <c r="CD37" s="72"/>
      <c r="CE37" s="72"/>
      <c r="CI37" s="71"/>
      <c r="CJ37" s="144"/>
      <c r="CL37" s="150"/>
      <c r="CM37" s="151"/>
      <c r="CN37" s="145"/>
      <c r="CP37" s="72"/>
      <c r="CQ37" s="145"/>
      <c r="CR37" s="145"/>
      <c r="CS37" s="145"/>
      <c r="CT37" s="145"/>
      <c r="CU37" s="72"/>
      <c r="CV37" s="70"/>
      <c r="CX37" s="143"/>
      <c r="CY37" s="43"/>
      <c r="CZ37" s="72"/>
      <c r="DA37" s="145"/>
      <c r="DB37" s="43"/>
      <c r="DC37" s="152"/>
      <c r="DD37" s="145"/>
      <c r="DE37" s="145"/>
      <c r="DF37" s="72"/>
      <c r="DG37" s="153"/>
      <c r="DH37" s="70"/>
      <c r="DJ37" s="116"/>
      <c r="DK37" s="154"/>
      <c r="DL37" s="151"/>
      <c r="DM37" s="155"/>
      <c r="DO37" s="72"/>
      <c r="DP37" s="43"/>
      <c r="DQ37" s="72"/>
      <c r="DR37" s="72"/>
      <c r="DS37" s="145"/>
      <c r="DT37" s="167"/>
      <c r="DU37" s="145"/>
      <c r="DV37" s="72"/>
      <c r="DW37" s="72"/>
      <c r="DX37" s="72"/>
      <c r="DY37" s="72"/>
      <c r="DZ37" s="145"/>
      <c r="EA37" s="145"/>
      <c r="EB37" s="155"/>
      <c r="EC37" s="72"/>
      <c r="EE37" s="157"/>
      <c r="EF37" s="167"/>
      <c r="EG37" s="72"/>
      <c r="EH37" s="145"/>
      <c r="EI37" s="72"/>
      <c r="EJ37" s="72"/>
      <c r="EK37" s="145"/>
      <c r="EL37" s="72"/>
      <c r="EM37" s="72"/>
      <c r="EN37" s="155"/>
      <c r="EO37" s="72"/>
      <c r="EP37" s="72"/>
      <c r="EQ37" s="168"/>
      <c r="ER37" s="73"/>
      <c r="ES37" s="72"/>
      <c r="ET37" s="71"/>
      <c r="EV37" s="71"/>
      <c r="EW37" s="47"/>
      <c r="EY37" s="72"/>
      <c r="EZ37" s="155"/>
      <c r="FB37" s="72"/>
      <c r="FC37" s="168"/>
      <c r="FD37" s="73"/>
      <c r="FE37" s="72"/>
      <c r="FF37" s="72"/>
      <c r="FG37" s="72"/>
      <c r="FH37" s="72"/>
      <c r="FI37" s="72"/>
      <c r="FJ37" s="47"/>
      <c r="FK37" s="71"/>
      <c r="FL37" s="145"/>
      <c r="FM37" s="47"/>
      <c r="FN37" s="72"/>
      <c r="FP37" s="73"/>
      <c r="FQ37" s="159"/>
      <c r="FR37" s="72"/>
      <c r="FT37" s="72"/>
      <c r="FU37" s="71"/>
      <c r="FV37" s="165"/>
      <c r="FW37" s="47"/>
      <c r="FX37" s="72"/>
      <c r="GA37" s="71"/>
      <c r="GB37" s="73"/>
      <c r="GC37" s="71"/>
      <c r="GD37" s="71"/>
      <c r="GE37" s="169"/>
      <c r="GF37" s="47"/>
      <c r="GG37" s="47"/>
      <c r="GH37" s="71"/>
      <c r="GJ37" s="47"/>
      <c r="GN37" s="70"/>
      <c r="GO37" s="47"/>
      <c r="GP37" s="47"/>
      <c r="GQ37" s="47"/>
      <c r="GR37" s="71"/>
      <c r="GS37" s="72"/>
      <c r="GT37" s="113"/>
      <c r="GV37" s="72"/>
      <c r="GW37" s="72"/>
      <c r="GX37" s="72"/>
      <c r="GY37" s="72"/>
      <c r="GZ37" s="170"/>
      <c r="HA37" s="171"/>
      <c r="HB37" s="171"/>
      <c r="HC37" s="171"/>
      <c r="HD37" s="171"/>
      <c r="HE37" s="171"/>
      <c r="HF37" s="172"/>
      <c r="HG37" s="172"/>
      <c r="HH37" s="172"/>
      <c r="HJ37" s="47"/>
      <c r="HK37" s="72"/>
      <c r="HL37" s="74"/>
      <c r="HM37" s="47"/>
      <c r="HN37" s="75"/>
    </row>
    <row r="38" spans="1:222" s="48" customFormat="1" ht="18">
      <c r="B38" s="162" t="s">
        <v>68</v>
      </c>
      <c r="C38" s="173" t="s">
        <v>69</v>
      </c>
      <c r="D38" s="112">
        <f>D12+D21</f>
        <v>132.19999999999999</v>
      </c>
      <c r="E38" s="112">
        <f t="shared" ref="E38:BP38" si="53">E12+E21</f>
        <v>168.8</v>
      </c>
      <c r="F38" s="112">
        <f t="shared" si="53"/>
        <v>247.2</v>
      </c>
      <c r="G38" s="112">
        <f t="shared" si="53"/>
        <v>246.79999999999998</v>
      </c>
      <c r="H38" s="112">
        <f t="shared" si="53"/>
        <v>186.5</v>
      </c>
      <c r="I38" s="112">
        <f t="shared" si="53"/>
        <v>284.90000000000003</v>
      </c>
      <c r="J38" s="112">
        <f t="shared" si="53"/>
        <v>311.8</v>
      </c>
      <c r="K38" s="112">
        <f t="shared" si="53"/>
        <v>191.60000000000008</v>
      </c>
      <c r="L38" s="112">
        <f t="shared" si="53"/>
        <v>240.99999999999989</v>
      </c>
      <c r="M38" s="112">
        <f t="shared" si="53"/>
        <v>302.40000000000009</v>
      </c>
      <c r="N38" s="112">
        <f t="shared" si="53"/>
        <v>289.19999999999993</v>
      </c>
      <c r="O38" s="112">
        <f t="shared" si="53"/>
        <v>345.7000000000001</v>
      </c>
      <c r="P38" s="174">
        <f t="shared" si="53"/>
        <v>181.59999999999997</v>
      </c>
      <c r="Q38" s="112">
        <f t="shared" si="53"/>
        <v>228.10000000000002</v>
      </c>
      <c r="R38" s="112">
        <f t="shared" si="53"/>
        <v>491.70000000000005</v>
      </c>
      <c r="S38" s="112">
        <f t="shared" si="53"/>
        <v>131.79999999999998</v>
      </c>
      <c r="T38" s="112">
        <f t="shared" si="53"/>
        <v>341</v>
      </c>
      <c r="U38" s="112">
        <f t="shared" si="53"/>
        <v>352.40000000000009</v>
      </c>
      <c r="V38" s="112">
        <f t="shared" si="53"/>
        <v>222.79999999999993</v>
      </c>
      <c r="W38" s="112">
        <f t="shared" si="53"/>
        <v>408.80000000000007</v>
      </c>
      <c r="X38" s="112">
        <f t="shared" si="53"/>
        <v>307.50000000000017</v>
      </c>
      <c r="Y38" s="112">
        <f t="shared" si="53"/>
        <v>519.4</v>
      </c>
      <c r="Z38" s="112">
        <f t="shared" si="53"/>
        <v>375.79999999999995</v>
      </c>
      <c r="AA38" s="112">
        <f t="shared" si="53"/>
        <v>603.09999999999991</v>
      </c>
      <c r="AB38" s="174">
        <f t="shared" si="53"/>
        <v>374.7</v>
      </c>
      <c r="AC38" s="112">
        <f t="shared" si="53"/>
        <v>488.40000000000003</v>
      </c>
      <c r="AD38" s="112">
        <f t="shared" si="53"/>
        <v>378.2</v>
      </c>
      <c r="AE38" s="145">
        <f t="shared" si="53"/>
        <v>451.09999999999997</v>
      </c>
      <c r="AF38" s="145">
        <f t="shared" si="53"/>
        <v>514.70000000000005</v>
      </c>
      <c r="AG38" s="145">
        <f t="shared" si="53"/>
        <v>370.99999999999994</v>
      </c>
      <c r="AH38" s="145">
        <f t="shared" si="53"/>
        <v>568.20000000000005</v>
      </c>
      <c r="AI38" s="145">
        <f t="shared" si="53"/>
        <v>420.40000000000009</v>
      </c>
      <c r="AJ38" s="145">
        <f t="shared" si="53"/>
        <v>525.79999999999995</v>
      </c>
      <c r="AK38" s="72">
        <f t="shared" si="53"/>
        <v>591.40000000000009</v>
      </c>
      <c r="AL38" s="72">
        <f t="shared" si="53"/>
        <v>463.79999999999978</v>
      </c>
      <c r="AM38" s="72">
        <f t="shared" si="53"/>
        <v>731.7</v>
      </c>
      <c r="AN38" s="70">
        <f t="shared" si="53"/>
        <v>267.10000000000002</v>
      </c>
      <c r="AO38" s="71">
        <f t="shared" si="53"/>
        <v>385.3</v>
      </c>
      <c r="AP38" s="71">
        <f t="shared" si="53"/>
        <v>565.09999999999991</v>
      </c>
      <c r="AQ38" s="71">
        <f t="shared" si="53"/>
        <v>538.80000000000007</v>
      </c>
      <c r="AR38" s="71">
        <f t="shared" si="53"/>
        <v>460.6</v>
      </c>
      <c r="AS38" s="71">
        <f t="shared" si="53"/>
        <v>457.89999999999992</v>
      </c>
      <c r="AT38" s="72">
        <f t="shared" si="53"/>
        <v>628.6</v>
      </c>
      <c r="AU38" s="72">
        <f t="shared" si="53"/>
        <v>467.4</v>
      </c>
      <c r="AV38" s="72">
        <f t="shared" si="53"/>
        <v>476.30000000000007</v>
      </c>
      <c r="AW38" s="72">
        <f t="shared" si="53"/>
        <v>548.79999999999984</v>
      </c>
      <c r="AX38" s="72">
        <f t="shared" si="53"/>
        <v>521.19999999999993</v>
      </c>
      <c r="AY38" s="72">
        <f t="shared" si="53"/>
        <v>796.90000000000009</v>
      </c>
      <c r="AZ38" s="70">
        <f t="shared" si="53"/>
        <v>304.70000000000005</v>
      </c>
      <c r="BA38" s="72">
        <f t="shared" si="53"/>
        <v>440.09999999999997</v>
      </c>
      <c r="BB38" s="71">
        <f t="shared" si="53"/>
        <v>542</v>
      </c>
      <c r="BC38" s="71">
        <f t="shared" si="53"/>
        <v>566.79999999999995</v>
      </c>
      <c r="BD38" s="71">
        <f t="shared" si="53"/>
        <v>541.20000000000005</v>
      </c>
      <c r="BE38" s="71">
        <f t="shared" si="53"/>
        <v>525.20000000000005</v>
      </c>
      <c r="BF38" s="71">
        <f t="shared" si="53"/>
        <v>548.49999999999989</v>
      </c>
      <c r="BG38" s="71">
        <f t="shared" si="53"/>
        <v>497.2</v>
      </c>
      <c r="BH38" s="71">
        <f t="shared" si="53"/>
        <v>509.10000000000014</v>
      </c>
      <c r="BI38" s="71">
        <f t="shared" si="53"/>
        <v>528.60000000000014</v>
      </c>
      <c r="BJ38" s="71">
        <f t="shared" si="53"/>
        <v>572.89999999999986</v>
      </c>
      <c r="BK38" s="71">
        <f t="shared" si="53"/>
        <v>763.7999999999995</v>
      </c>
      <c r="BL38" s="73">
        <f t="shared" si="53"/>
        <v>437.79999999999995</v>
      </c>
      <c r="BM38" s="71">
        <f t="shared" si="53"/>
        <v>509.3</v>
      </c>
      <c r="BN38" s="71">
        <f t="shared" si="53"/>
        <v>519.6</v>
      </c>
      <c r="BO38" s="71">
        <f t="shared" si="53"/>
        <v>648.20000000000016</v>
      </c>
      <c r="BP38" s="71">
        <f t="shared" si="53"/>
        <v>519.19999999999993</v>
      </c>
      <c r="BQ38" s="71">
        <f t="shared" ref="BQ38:CS38" si="54">BQ12+BQ21</f>
        <v>438.69999999999987</v>
      </c>
      <c r="BR38" s="145">
        <f t="shared" si="54"/>
        <v>562.3000000000003</v>
      </c>
      <c r="BS38" s="145">
        <f t="shared" si="54"/>
        <v>555.89999999999975</v>
      </c>
      <c r="BT38" s="145">
        <f t="shared" si="54"/>
        <v>490.09999999999985</v>
      </c>
      <c r="BU38" s="145">
        <f t="shared" si="54"/>
        <v>557.10000000000014</v>
      </c>
      <c r="BV38" s="71">
        <f t="shared" si="54"/>
        <v>386.60000000000008</v>
      </c>
      <c r="BW38" s="71">
        <f t="shared" si="54"/>
        <v>1057.8999999999996</v>
      </c>
      <c r="BX38" s="73">
        <f t="shared" si="54"/>
        <v>449.60999999999996</v>
      </c>
      <c r="BY38" s="71">
        <f t="shared" si="54"/>
        <v>510.78999999999996</v>
      </c>
      <c r="BZ38" s="71">
        <f t="shared" si="54"/>
        <v>520</v>
      </c>
      <c r="CA38" s="71">
        <f t="shared" si="54"/>
        <v>571.5</v>
      </c>
      <c r="CB38" s="71">
        <f t="shared" si="54"/>
        <v>500.60000000000008</v>
      </c>
      <c r="CC38" s="71">
        <f t="shared" si="54"/>
        <v>530.9</v>
      </c>
      <c r="CD38" s="71">
        <f t="shared" si="54"/>
        <v>725.4</v>
      </c>
      <c r="CE38" s="71">
        <f t="shared" si="54"/>
        <v>693.79999999999973</v>
      </c>
      <c r="CF38" s="71">
        <f t="shared" si="54"/>
        <v>677.40000000000032</v>
      </c>
      <c r="CG38" s="71">
        <f t="shared" si="54"/>
        <v>667.89999999999964</v>
      </c>
      <c r="CH38" s="71">
        <f t="shared" si="54"/>
        <v>463.69999999999993</v>
      </c>
      <c r="CI38" s="71">
        <f t="shared" si="54"/>
        <v>867.6</v>
      </c>
      <c r="CJ38" s="73">
        <f t="shared" si="54"/>
        <v>489.3</v>
      </c>
      <c r="CK38" s="71">
        <f t="shared" si="54"/>
        <v>451.7</v>
      </c>
      <c r="CL38" s="71">
        <f t="shared" si="54"/>
        <v>469.9</v>
      </c>
      <c r="CM38" s="116">
        <f t="shared" si="54"/>
        <v>561.5</v>
      </c>
      <c r="CN38" s="116">
        <f t="shared" si="54"/>
        <v>500.5</v>
      </c>
      <c r="CO38" s="116">
        <f t="shared" si="54"/>
        <v>504.10000000000008</v>
      </c>
      <c r="CP38" s="116">
        <f t="shared" si="54"/>
        <v>609.69999999999982</v>
      </c>
      <c r="CQ38" s="175">
        <f t="shared" si="54"/>
        <v>544.4000000000002</v>
      </c>
      <c r="CR38" s="175">
        <f t="shared" si="54"/>
        <v>624.99999999999989</v>
      </c>
      <c r="CS38" s="175">
        <f t="shared" si="54"/>
        <v>758.19999999999993</v>
      </c>
      <c r="CT38" s="145">
        <f>CT12+CT21</f>
        <v>636.4000000000002</v>
      </c>
      <c r="CU38" s="71">
        <f>CU12+CU21</f>
        <v>1085.0999999999995</v>
      </c>
      <c r="CV38" s="73">
        <v>464.5</v>
      </c>
      <c r="CW38" s="168">
        <v>584.79999999999995</v>
      </c>
      <c r="CX38" s="168">
        <v>600.89999999999986</v>
      </c>
      <c r="CY38" s="168">
        <v>608.40000000000009</v>
      </c>
      <c r="CZ38" s="176">
        <v>626.59999999999991</v>
      </c>
      <c r="DA38" s="71">
        <v>688.40000000000009</v>
      </c>
      <c r="DB38" s="168">
        <v>701.13500000000067</v>
      </c>
      <c r="DC38" s="168">
        <v>605.41299999999956</v>
      </c>
      <c r="DD38" s="72">
        <v>664.35600000000068</v>
      </c>
      <c r="DE38" s="72">
        <v>745.30000000000018</v>
      </c>
      <c r="DF38" s="72">
        <v>678.89999999999873</v>
      </c>
      <c r="DG38" s="177">
        <v>1128.4960000000001</v>
      </c>
      <c r="DH38" s="70">
        <f>DH12+DH21</f>
        <v>547.69999999999993</v>
      </c>
      <c r="DI38" s="72">
        <f>DI12+DI21</f>
        <v>608.70000000000005</v>
      </c>
      <c r="DJ38" s="175">
        <v>651.09999999999991</v>
      </c>
      <c r="DK38" s="175">
        <f t="shared" ref="DK38:EP38" si="55">DK12+DK21</f>
        <v>719.59999999999991</v>
      </c>
      <c r="DL38" s="116">
        <f t="shared" si="55"/>
        <v>641.5</v>
      </c>
      <c r="DM38" s="168">
        <f t="shared" si="55"/>
        <v>676.1999999999997</v>
      </c>
      <c r="DN38" s="168">
        <f t="shared" si="55"/>
        <v>807.30000000000018</v>
      </c>
      <c r="DO38" s="168">
        <f t="shared" si="55"/>
        <v>655.90000000000009</v>
      </c>
      <c r="DP38" s="175">
        <f t="shared" si="55"/>
        <v>746.80000000000018</v>
      </c>
      <c r="DQ38" s="175">
        <f t="shared" si="55"/>
        <v>751.30000000000007</v>
      </c>
      <c r="DR38" s="175">
        <f t="shared" si="55"/>
        <v>709.49999999999977</v>
      </c>
      <c r="DS38" s="168">
        <f t="shared" si="55"/>
        <v>1035.2000000000003</v>
      </c>
      <c r="DT38" s="178">
        <f t="shared" si="55"/>
        <v>597.9</v>
      </c>
      <c r="DU38" s="168">
        <f t="shared" si="55"/>
        <v>662.1</v>
      </c>
      <c r="DV38" s="168">
        <f t="shared" si="55"/>
        <v>733.2</v>
      </c>
      <c r="DW38" s="168">
        <f t="shared" si="55"/>
        <v>751.30000000000007</v>
      </c>
      <c r="DX38" s="168">
        <f t="shared" si="55"/>
        <v>712.8</v>
      </c>
      <c r="DY38" s="168">
        <f t="shared" si="55"/>
        <v>710.4000000000002</v>
      </c>
      <c r="DZ38" s="168">
        <f t="shared" si="55"/>
        <v>821.89999999999986</v>
      </c>
      <c r="EA38" s="168">
        <f t="shared" si="55"/>
        <v>749.20000000000039</v>
      </c>
      <c r="EB38" s="168">
        <f t="shared" si="55"/>
        <v>800.99999999999977</v>
      </c>
      <c r="EC38" s="168">
        <f t="shared" si="55"/>
        <v>886.79999999999973</v>
      </c>
      <c r="ED38" s="168">
        <f t="shared" si="55"/>
        <v>683.80000000000041</v>
      </c>
      <c r="EE38" s="179">
        <f t="shared" si="55"/>
        <v>1047.4999999999995</v>
      </c>
      <c r="EF38" s="168">
        <f t="shared" si="55"/>
        <v>648.00000000000011</v>
      </c>
      <c r="EG38" s="168">
        <f t="shared" si="55"/>
        <v>689.4</v>
      </c>
      <c r="EH38" s="168">
        <f t="shared" si="55"/>
        <v>817.69999999999993</v>
      </c>
      <c r="EI38" s="168">
        <f t="shared" si="55"/>
        <v>805.0999999999998</v>
      </c>
      <c r="EJ38" s="168">
        <f t="shared" si="55"/>
        <v>775.40000000000009</v>
      </c>
      <c r="EK38" s="168">
        <f t="shared" si="55"/>
        <v>911.69999999999993</v>
      </c>
      <c r="EL38" s="168">
        <f t="shared" si="55"/>
        <v>812.79999999999973</v>
      </c>
      <c r="EM38" s="168">
        <f t="shared" si="55"/>
        <v>815.50000000000011</v>
      </c>
      <c r="EN38" s="168">
        <f t="shared" si="55"/>
        <v>924.0999999999998</v>
      </c>
      <c r="EO38" s="168">
        <f t="shared" si="55"/>
        <v>891.6999999999997</v>
      </c>
      <c r="EP38" s="168">
        <f t="shared" si="55"/>
        <v>804.10000000000014</v>
      </c>
      <c r="EQ38" s="168">
        <v>1350.8000000000002</v>
      </c>
      <c r="ER38" s="73">
        <v>806.8</v>
      </c>
      <c r="ES38" s="72">
        <v>749.4</v>
      </c>
      <c r="ET38" s="71">
        <v>815</v>
      </c>
      <c r="EU38" s="168">
        <f t="shared" ref="EU38:FT38" si="56">EU12+EU21</f>
        <v>818.19999999999993</v>
      </c>
      <c r="EV38" s="168">
        <f t="shared" si="56"/>
        <v>796.89999999999986</v>
      </c>
      <c r="EW38" s="168">
        <f t="shared" si="56"/>
        <v>940.10000000000025</v>
      </c>
      <c r="EX38" s="168">
        <f t="shared" si="56"/>
        <v>829.59999999999968</v>
      </c>
      <c r="EY38" s="168">
        <f t="shared" si="56"/>
        <v>802.49999999999989</v>
      </c>
      <c r="EZ38" s="168">
        <f t="shared" si="56"/>
        <v>906.90000000000032</v>
      </c>
      <c r="FA38" s="168">
        <f t="shared" si="56"/>
        <v>852.20000000000016</v>
      </c>
      <c r="FB38" s="168">
        <f t="shared" si="56"/>
        <v>886.39999999999941</v>
      </c>
      <c r="FC38" s="168">
        <f t="shared" si="56"/>
        <v>2150.9</v>
      </c>
      <c r="FD38" s="178">
        <f t="shared" si="56"/>
        <v>833.5</v>
      </c>
      <c r="FE38" s="72">
        <f t="shared" si="56"/>
        <v>824.90000000000009</v>
      </c>
      <c r="FF38" s="71">
        <f t="shared" si="56"/>
        <v>869</v>
      </c>
      <c r="FG38" s="71">
        <f t="shared" si="56"/>
        <v>922.99999999999989</v>
      </c>
      <c r="FH38" s="72">
        <f t="shared" si="56"/>
        <v>933.70000000000027</v>
      </c>
      <c r="FI38" s="71">
        <f t="shared" si="56"/>
        <v>951.8</v>
      </c>
      <c r="FJ38" s="71">
        <f t="shared" si="56"/>
        <v>1062.4800000000002</v>
      </c>
      <c r="FK38" s="71">
        <f t="shared" si="56"/>
        <v>905.52</v>
      </c>
      <c r="FL38" s="168">
        <f t="shared" si="56"/>
        <v>1061.9000000000001</v>
      </c>
      <c r="FM38" s="168">
        <f t="shared" si="56"/>
        <v>1101.0999999999997</v>
      </c>
      <c r="FN38" s="168">
        <f t="shared" si="56"/>
        <v>998</v>
      </c>
      <c r="FO38" s="168">
        <f t="shared" si="56"/>
        <v>1673.5000000000002</v>
      </c>
      <c r="FP38" s="178">
        <f t="shared" si="56"/>
        <v>951.9</v>
      </c>
      <c r="FQ38" s="168">
        <f t="shared" si="56"/>
        <v>961.8</v>
      </c>
      <c r="FR38" s="168">
        <f t="shared" si="56"/>
        <v>1206.2</v>
      </c>
      <c r="FS38" s="168">
        <f t="shared" si="56"/>
        <v>946.19999999999982</v>
      </c>
      <c r="FT38" s="168">
        <f t="shared" si="56"/>
        <v>1003.8000000000003</v>
      </c>
      <c r="FU38" s="71">
        <v>1158.0999999999999</v>
      </c>
      <c r="FV38" s="71">
        <f t="shared" ref="FV38:GA38" si="57">FV12+FV21</f>
        <v>1437.8999999999999</v>
      </c>
      <c r="FW38" s="71">
        <f t="shared" si="57"/>
        <v>1053.6000000000001</v>
      </c>
      <c r="FX38" s="71">
        <f t="shared" si="57"/>
        <v>1457.6000000000006</v>
      </c>
      <c r="FY38" s="71">
        <f t="shared" si="57"/>
        <v>1359.4999999999993</v>
      </c>
      <c r="FZ38" s="71">
        <f t="shared" si="57"/>
        <v>1166.3000000000009</v>
      </c>
      <c r="GA38" s="71">
        <f t="shared" si="57"/>
        <v>2051.900000000001</v>
      </c>
      <c r="GB38" s="73">
        <v>1153.8999999999999</v>
      </c>
      <c r="GC38" s="71">
        <v>1123.4000000000003</v>
      </c>
      <c r="GD38" s="71">
        <v>1260.9999999999995</v>
      </c>
      <c r="GE38" s="161">
        <v>1356.3000000000006</v>
      </c>
      <c r="GF38" s="47">
        <v>1207.7</v>
      </c>
      <c r="GG38" s="47">
        <f t="shared" ref="GG38:GQ38" si="58">GG12+GG21</f>
        <v>1403.98</v>
      </c>
      <c r="GH38" s="71">
        <f t="shared" si="58"/>
        <v>1435.8200000000002</v>
      </c>
      <c r="GI38" s="71">
        <f t="shared" si="58"/>
        <v>1218.2</v>
      </c>
      <c r="GJ38" s="71">
        <f t="shared" si="58"/>
        <v>1401.0999999999995</v>
      </c>
      <c r="GK38" s="71">
        <f t="shared" si="58"/>
        <v>1355.400000000001</v>
      </c>
      <c r="GL38" s="71">
        <f t="shared" si="58"/>
        <v>1329.4999999999989</v>
      </c>
      <c r="GM38" s="71">
        <f t="shared" si="58"/>
        <v>2283.3000000000006</v>
      </c>
      <c r="GN38" s="73">
        <f t="shared" si="58"/>
        <v>1251.8</v>
      </c>
      <c r="GO38" s="71">
        <f t="shared" si="58"/>
        <v>1241.4000000000001</v>
      </c>
      <c r="GP38" s="71">
        <f t="shared" si="58"/>
        <v>1451.9000000000003</v>
      </c>
      <c r="GQ38" s="71">
        <f t="shared" si="58"/>
        <v>1347.4999999999995</v>
      </c>
      <c r="GR38" s="71">
        <v>1423.1000000000004</v>
      </c>
      <c r="GS38" s="72">
        <v>1336.9000000000005</v>
      </c>
      <c r="GT38" s="72">
        <v>1574.2000000000007</v>
      </c>
      <c r="GU38" s="48">
        <v>1300.6999999999989</v>
      </c>
      <c r="GV38" s="71">
        <f>GV12+GV21</f>
        <v>1657.6980000000001</v>
      </c>
      <c r="GW38" s="71">
        <f>GW12+GW21</f>
        <v>1444.4030169999996</v>
      </c>
      <c r="GX38" s="71">
        <f>GX12+GX21</f>
        <v>1633.3999999999996</v>
      </c>
      <c r="GY38" s="71">
        <f>GY12+GY21</f>
        <v>2788.7000000000012</v>
      </c>
      <c r="GZ38" s="73">
        <v>1376.1000000000001</v>
      </c>
      <c r="HA38" s="71">
        <v>1463.7999999999997</v>
      </c>
      <c r="HB38" s="71">
        <v>1481.6000000000006</v>
      </c>
      <c r="HC38" s="71">
        <v>1660.3999999999994</v>
      </c>
      <c r="HD38" s="71">
        <v>1700.5999999999992</v>
      </c>
      <c r="HE38" s="71">
        <v>1561.2999999999997</v>
      </c>
      <c r="HF38" s="71">
        <v>1990.1</v>
      </c>
      <c r="HG38" s="71">
        <v>1645.3999999999996</v>
      </c>
      <c r="HH38" s="71">
        <v>1760.7000000000028</v>
      </c>
      <c r="HI38" s="48">
        <v>1818.4699999999993</v>
      </c>
      <c r="HJ38" s="47">
        <v>1822.8300000000017</v>
      </c>
      <c r="HK38" s="72">
        <v>2416.199999999998</v>
      </c>
      <c r="HL38" s="74">
        <v>1939.3999999999999</v>
      </c>
      <c r="HM38" s="47">
        <v>1783.1000000000001</v>
      </c>
      <c r="HN38" s="75"/>
    </row>
    <row r="39" spans="1:222" s="48" customFormat="1" ht="18">
      <c r="B39" s="162" t="s">
        <v>70</v>
      </c>
      <c r="C39" s="173" t="s">
        <v>71</v>
      </c>
      <c r="D39" s="168">
        <f>SUM(D40:D41)</f>
        <v>4139</v>
      </c>
      <c r="E39" s="168">
        <f t="shared" ref="E39:BP39" si="59">SUM(E40:E41)</f>
        <v>4115</v>
      </c>
      <c r="F39" s="168">
        <f t="shared" si="59"/>
        <v>4120.6000000000004</v>
      </c>
      <c r="G39" s="168">
        <f t="shared" si="59"/>
        <v>4123.5</v>
      </c>
      <c r="H39" s="168">
        <f t="shared" si="59"/>
        <v>4117</v>
      </c>
      <c r="I39" s="168">
        <f t="shared" si="59"/>
        <v>4056</v>
      </c>
      <c r="J39" s="168">
        <f t="shared" si="59"/>
        <v>4026.4</v>
      </c>
      <c r="K39" s="168">
        <f t="shared" si="59"/>
        <v>4020.6000000000004</v>
      </c>
      <c r="L39" s="168">
        <f t="shared" si="59"/>
        <v>3996.7</v>
      </c>
      <c r="M39" s="168">
        <f t="shared" si="59"/>
        <v>4014.2999999999997</v>
      </c>
      <c r="N39" s="168">
        <f t="shared" si="59"/>
        <v>4037</v>
      </c>
      <c r="O39" s="168">
        <f t="shared" si="59"/>
        <v>3855.4</v>
      </c>
      <c r="P39" s="168">
        <f t="shared" si="59"/>
        <v>3890.1</v>
      </c>
      <c r="Q39" s="168">
        <f t="shared" si="59"/>
        <v>3986.9</v>
      </c>
      <c r="R39" s="168">
        <f t="shared" si="59"/>
        <v>3990.4</v>
      </c>
      <c r="S39" s="168">
        <f t="shared" si="59"/>
        <v>3999.8</v>
      </c>
      <c r="T39" s="168">
        <f t="shared" si="59"/>
        <v>3938.2</v>
      </c>
      <c r="U39" s="168">
        <f t="shared" si="59"/>
        <v>3930</v>
      </c>
      <c r="V39" s="168">
        <f t="shared" si="59"/>
        <v>3996.2</v>
      </c>
      <c r="W39" s="168">
        <f t="shared" si="59"/>
        <v>3990.5</v>
      </c>
      <c r="X39" s="168">
        <f t="shared" si="59"/>
        <v>4005.8999999999996</v>
      </c>
      <c r="Y39" s="168">
        <f t="shared" si="59"/>
        <v>3975.5</v>
      </c>
      <c r="Z39" s="168">
        <f t="shared" si="59"/>
        <v>4001.5</v>
      </c>
      <c r="AA39" s="168">
        <f t="shared" si="59"/>
        <v>3919.6</v>
      </c>
      <c r="AB39" s="168">
        <f t="shared" si="59"/>
        <v>3970.1</v>
      </c>
      <c r="AC39" s="168">
        <f t="shared" si="59"/>
        <v>3945.1</v>
      </c>
      <c r="AD39" s="168">
        <f t="shared" si="59"/>
        <v>3858.1000000000004</v>
      </c>
      <c r="AE39" s="168">
        <f t="shared" si="59"/>
        <v>4554.5</v>
      </c>
      <c r="AF39" s="168">
        <f t="shared" si="59"/>
        <v>4518.7</v>
      </c>
      <c r="AG39" s="168">
        <f t="shared" si="59"/>
        <v>4480.6000000000004</v>
      </c>
      <c r="AH39" s="168">
        <f t="shared" si="59"/>
        <v>4461.6000000000004</v>
      </c>
      <c r="AI39" s="168">
        <f t="shared" si="59"/>
        <v>4433.7000000000007</v>
      </c>
      <c r="AJ39" s="168">
        <f t="shared" si="59"/>
        <v>4415.8999999999996</v>
      </c>
      <c r="AK39" s="168">
        <f t="shared" si="59"/>
        <v>4365.2</v>
      </c>
      <c r="AL39" s="168">
        <f t="shared" si="59"/>
        <v>4834.2</v>
      </c>
      <c r="AM39" s="168">
        <f t="shared" si="59"/>
        <v>5153.6000000000004</v>
      </c>
      <c r="AN39" s="168">
        <f t="shared" si="59"/>
        <v>5065.7000000000007</v>
      </c>
      <c r="AO39" s="168">
        <f t="shared" si="59"/>
        <v>5054.8999999999996</v>
      </c>
      <c r="AP39" s="168">
        <f t="shared" si="59"/>
        <v>5090.5</v>
      </c>
      <c r="AQ39" s="168">
        <f t="shared" si="59"/>
        <v>5039.8999999999996</v>
      </c>
      <c r="AR39" s="168">
        <f t="shared" si="59"/>
        <v>5159.8999999999996</v>
      </c>
      <c r="AS39" s="168">
        <f t="shared" si="59"/>
        <v>5204.2999999999993</v>
      </c>
      <c r="AT39" s="168">
        <f t="shared" si="59"/>
        <v>5497.3</v>
      </c>
      <c r="AU39" s="168">
        <f t="shared" si="59"/>
        <v>5574</v>
      </c>
      <c r="AV39" s="168">
        <f t="shared" si="59"/>
        <v>5782.7999999999993</v>
      </c>
      <c r="AW39" s="168">
        <f t="shared" si="59"/>
        <v>5979.2</v>
      </c>
      <c r="AX39" s="168">
        <f t="shared" si="59"/>
        <v>6130.3</v>
      </c>
      <c r="AY39" s="168">
        <f t="shared" si="59"/>
        <v>6225.2</v>
      </c>
      <c r="AZ39" s="168">
        <f t="shared" si="59"/>
        <v>6498</v>
      </c>
      <c r="BA39" s="168">
        <f t="shared" si="59"/>
        <v>6472.4000000000005</v>
      </c>
      <c r="BB39" s="168">
        <f t="shared" si="59"/>
        <v>6736.5</v>
      </c>
      <c r="BC39" s="168">
        <f t="shared" si="59"/>
        <v>6817</v>
      </c>
      <c r="BD39" s="168">
        <f t="shared" si="59"/>
        <v>6780</v>
      </c>
      <c r="BE39" s="168">
        <f t="shared" si="59"/>
        <v>6972.1</v>
      </c>
      <c r="BF39" s="168">
        <f t="shared" si="59"/>
        <v>7183.5999999999995</v>
      </c>
      <c r="BG39" s="168">
        <f t="shared" si="59"/>
        <v>7176.6</v>
      </c>
      <c r="BH39" s="168">
        <f t="shared" si="59"/>
        <v>7400.7999999999993</v>
      </c>
      <c r="BI39" s="168">
        <f t="shared" si="59"/>
        <v>7432.4</v>
      </c>
      <c r="BJ39" s="168">
        <f t="shared" si="59"/>
        <v>7470.2999999999993</v>
      </c>
      <c r="BK39" s="168">
        <f t="shared" si="59"/>
        <v>7633.5</v>
      </c>
      <c r="BL39" s="168">
        <f t="shared" si="59"/>
        <v>7869</v>
      </c>
      <c r="BM39" s="168">
        <f t="shared" si="59"/>
        <v>7719.4</v>
      </c>
      <c r="BN39" s="168">
        <f t="shared" si="59"/>
        <v>7625.7000000000007</v>
      </c>
      <c r="BO39" s="168">
        <f t="shared" si="59"/>
        <v>7631.7</v>
      </c>
      <c r="BP39" s="168">
        <f t="shared" si="59"/>
        <v>7691.6</v>
      </c>
      <c r="BQ39" s="168">
        <f t="shared" ref="BQ39:BW39" si="60">SUM(BQ40:BQ41)</f>
        <v>7722.9</v>
      </c>
      <c r="BR39" s="168">
        <f t="shared" si="60"/>
        <v>7712</v>
      </c>
      <c r="BS39" s="168">
        <f t="shared" si="60"/>
        <v>7744.8</v>
      </c>
      <c r="BT39" s="168">
        <f t="shared" si="60"/>
        <v>7707.1</v>
      </c>
      <c r="BU39" s="168">
        <f t="shared" si="60"/>
        <v>7855.2999999999993</v>
      </c>
      <c r="BV39" s="168">
        <f t="shared" si="60"/>
        <v>7762.5</v>
      </c>
      <c r="BW39" s="168">
        <f t="shared" si="60"/>
        <v>7901.9</v>
      </c>
      <c r="BX39" s="178">
        <v>7968.6</v>
      </c>
      <c r="BY39" s="168">
        <v>7984.7</v>
      </c>
      <c r="BZ39" s="168">
        <v>7957.7</v>
      </c>
      <c r="CA39" s="72">
        <v>7880.9</v>
      </c>
      <c r="CB39" s="72">
        <v>7804.5</v>
      </c>
      <c r="CC39" s="168">
        <v>7948.6</v>
      </c>
      <c r="CD39" s="72">
        <v>8026.9</v>
      </c>
      <c r="CE39" s="72">
        <v>8263.9</v>
      </c>
      <c r="CF39" s="168">
        <f>SUM(CF40:CF41)</f>
        <v>8388.1</v>
      </c>
      <c r="CG39" s="168">
        <v>8445.9</v>
      </c>
      <c r="CH39" s="48">
        <v>8421.7999999999993</v>
      </c>
      <c r="CI39" s="71">
        <v>8512.4</v>
      </c>
      <c r="CJ39" s="70">
        <f>SUM(CJ40:CJ41)</f>
        <v>8566.2999999999993</v>
      </c>
      <c r="CK39" s="168">
        <f>SUM(CK40:CK41)</f>
        <v>8468.5</v>
      </c>
      <c r="CL39" s="168">
        <v>8497.1</v>
      </c>
      <c r="CM39" s="168">
        <f>SUM(CM40:CM41)</f>
        <v>8438.5</v>
      </c>
      <c r="CN39" s="72">
        <f>SUM(CN40:CN41)</f>
        <v>8361.1</v>
      </c>
      <c r="CO39" s="168">
        <v>8376</v>
      </c>
      <c r="CP39" s="72">
        <v>8431.7999999999993</v>
      </c>
      <c r="CQ39" s="168">
        <v>8517.6</v>
      </c>
      <c r="CR39" s="72">
        <v>8574.7000000000007</v>
      </c>
      <c r="CS39" s="72">
        <v>8762.2000000000007</v>
      </c>
      <c r="CT39" s="145">
        <v>8849.9</v>
      </c>
      <c r="CU39" s="72">
        <v>9106.7999999999993</v>
      </c>
      <c r="CV39" s="73">
        <f>SUM(CV40:CV41)</f>
        <v>9290.1</v>
      </c>
      <c r="CW39" s="71">
        <f>SUM(CW40:CW41)</f>
        <v>9300.2000000000007</v>
      </c>
      <c r="CX39" s="71">
        <f t="shared" ref="CX39:DG39" si="61">SUM(CX40:CX41)</f>
        <v>9339.2000000000007</v>
      </c>
      <c r="CY39" s="71">
        <f t="shared" si="61"/>
        <v>9459.9</v>
      </c>
      <c r="CZ39" s="71">
        <f t="shared" si="61"/>
        <v>9459.9</v>
      </c>
      <c r="DA39" s="71">
        <f t="shared" si="61"/>
        <v>9461</v>
      </c>
      <c r="DB39" s="71">
        <f t="shared" si="61"/>
        <v>9346.4</v>
      </c>
      <c r="DC39" s="71">
        <f t="shared" si="61"/>
        <v>9524.6</v>
      </c>
      <c r="DD39" s="71">
        <f t="shared" si="61"/>
        <v>9560.4</v>
      </c>
      <c r="DE39" s="71">
        <f t="shared" si="61"/>
        <v>9581.7000000000007</v>
      </c>
      <c r="DF39" s="71">
        <f t="shared" si="61"/>
        <v>9890.9</v>
      </c>
      <c r="DG39" s="177">
        <f t="shared" si="61"/>
        <v>10313</v>
      </c>
      <c r="DH39" s="180">
        <v>10917.5</v>
      </c>
      <c r="DI39" s="176">
        <v>11457</v>
      </c>
      <c r="DJ39" s="176">
        <v>11547.399999999998</v>
      </c>
      <c r="DK39" s="168">
        <f>SUM(DK40:DK41)</f>
        <v>12023.2</v>
      </c>
      <c r="DL39" s="176">
        <f>SUM(DL40:DL41)</f>
        <v>12024.2</v>
      </c>
      <c r="DM39" s="168">
        <f>SUM(DM40:DM41)</f>
        <v>12155.3</v>
      </c>
      <c r="DN39" s="168">
        <f>SUM(DN40:DN41)</f>
        <v>12255.100000000002</v>
      </c>
      <c r="DO39" s="72">
        <v>12587.9</v>
      </c>
      <c r="DP39" s="168">
        <v>12781.1</v>
      </c>
      <c r="DQ39" s="72">
        <v>12892.1</v>
      </c>
      <c r="DR39" s="168">
        <f>SUM(DR40:DR41)</f>
        <v>12922.5</v>
      </c>
      <c r="DS39" s="168">
        <f>SUM(DS40:DS41)</f>
        <v>13109.400000000001</v>
      </c>
      <c r="DT39" s="178">
        <v>13413.300000000001</v>
      </c>
      <c r="DU39" s="72">
        <v>13433.9</v>
      </c>
      <c r="DV39" s="72">
        <v>13162.1</v>
      </c>
      <c r="DW39" s="72">
        <v>12684.4</v>
      </c>
      <c r="DX39" s="72">
        <v>12231</v>
      </c>
      <c r="DY39" s="168">
        <v>13155.7</v>
      </c>
      <c r="DZ39" s="168">
        <v>13289.7</v>
      </c>
      <c r="EA39" s="168">
        <v>13234.599999999999</v>
      </c>
      <c r="EB39" s="176">
        <v>13381.5</v>
      </c>
      <c r="EC39" s="176">
        <v>13817.8</v>
      </c>
      <c r="ED39" s="176">
        <v>14293.900000000001</v>
      </c>
      <c r="EE39" s="153">
        <v>15102.7</v>
      </c>
      <c r="EF39" s="178">
        <v>15468.300000000001</v>
      </c>
      <c r="EG39" s="168">
        <v>14969.199999999999</v>
      </c>
      <c r="EH39" s="168">
        <f t="shared" ref="EH39:EM39" si="62">SUM(EH40:EH41)</f>
        <v>14445.5</v>
      </c>
      <c r="EI39" s="168">
        <f t="shared" si="62"/>
        <v>14503.099999999999</v>
      </c>
      <c r="EJ39" s="168">
        <f t="shared" si="62"/>
        <v>14736.600000000002</v>
      </c>
      <c r="EK39" s="168">
        <f t="shared" si="62"/>
        <v>14997.000000000002</v>
      </c>
      <c r="EL39" s="168">
        <f t="shared" si="62"/>
        <v>15078.2</v>
      </c>
      <c r="EM39" s="168">
        <f t="shared" si="62"/>
        <v>15329.800000000001</v>
      </c>
      <c r="EN39" s="168">
        <f>SUM(EN40:EN41)</f>
        <v>15772.4</v>
      </c>
      <c r="EO39" s="168">
        <f>SUM(EO40:EO41)</f>
        <v>16313.800000000001</v>
      </c>
      <c r="EP39" s="168">
        <f>SUM(EP40:EP41)</f>
        <v>17179.900000000001</v>
      </c>
      <c r="EQ39" s="168">
        <v>16729.099999999999</v>
      </c>
      <c r="ER39" s="73">
        <f>SUM(ER40:ER41)</f>
        <v>16567.900000000001</v>
      </c>
      <c r="ES39" s="71">
        <f>SUM(ES40:ES41)</f>
        <v>16475.099999999999</v>
      </c>
      <c r="ET39" s="71">
        <f>SUM(ET40:ET41)</f>
        <v>16098.9</v>
      </c>
      <c r="EU39" s="71">
        <f>ES39</f>
        <v>16475.099999999999</v>
      </c>
      <c r="EV39" s="71">
        <f>SUM(EV40:EV41)</f>
        <v>16249.599999999999</v>
      </c>
      <c r="EW39" s="71">
        <v>16000.974346680199</v>
      </c>
      <c r="EX39" s="71">
        <v>15937.2</v>
      </c>
      <c r="EY39" s="71">
        <v>16678.8</v>
      </c>
      <c r="EZ39" s="71">
        <f t="shared" ref="EZ39:FE39" si="63">SUM(EZ40:EZ41)</f>
        <v>16860.400000000001</v>
      </c>
      <c r="FA39" s="181">
        <f t="shared" si="63"/>
        <v>17197.8</v>
      </c>
      <c r="FB39" s="168">
        <f t="shared" si="63"/>
        <v>17238.8</v>
      </c>
      <c r="FC39" s="168">
        <f t="shared" si="63"/>
        <v>18015.7</v>
      </c>
      <c r="FD39" s="180">
        <f t="shared" si="63"/>
        <v>17938.7</v>
      </c>
      <c r="FE39" s="72">
        <f t="shared" si="63"/>
        <v>18167.400000000001</v>
      </c>
      <c r="FF39" s="48">
        <v>17334.099999999999</v>
      </c>
      <c r="FG39" s="72">
        <v>18027.099999999999</v>
      </c>
      <c r="FH39" s="72">
        <f>SUM(FH40:FH41)</f>
        <v>18647.2</v>
      </c>
      <c r="FI39" s="72">
        <f>SUM(FI40:FI41)</f>
        <v>19172.900000000001</v>
      </c>
      <c r="FJ39" s="71">
        <f>SUM(FJ40:FJ41)</f>
        <v>19312.8</v>
      </c>
      <c r="FK39" s="71">
        <f>SUM(FK40:FK41)</f>
        <v>19479</v>
      </c>
      <c r="FL39" s="71">
        <f>SUM(FL40:FL41)</f>
        <v>19530</v>
      </c>
      <c r="FM39" s="72">
        <v>19989.8</v>
      </c>
      <c r="FN39" s="71">
        <f>SUM(FN40:FN41)</f>
        <v>20065.099999999999</v>
      </c>
      <c r="FO39" s="71">
        <f>SUM(FO40:FO41)</f>
        <v>20573.900000000001</v>
      </c>
      <c r="FP39" s="178">
        <v>20574.7</v>
      </c>
      <c r="FQ39" s="182">
        <v>20164</v>
      </c>
      <c r="FR39" s="48">
        <f t="shared" ref="FR39:FY39" si="64">SUM(FR40:FR41)</f>
        <v>23045.8</v>
      </c>
      <c r="FS39" s="168">
        <f t="shared" si="64"/>
        <v>22714</v>
      </c>
      <c r="FT39" s="183">
        <f t="shared" si="64"/>
        <v>23660.1</v>
      </c>
      <c r="FU39" s="183">
        <f t="shared" si="64"/>
        <v>23346.5</v>
      </c>
      <c r="FV39" s="168">
        <f t="shared" si="64"/>
        <v>24871.699999999997</v>
      </c>
      <c r="FW39" s="168">
        <f t="shared" si="64"/>
        <v>25520.600000000002</v>
      </c>
      <c r="FX39" s="168">
        <f t="shared" si="64"/>
        <v>27110</v>
      </c>
      <c r="FY39" s="168">
        <f t="shared" si="64"/>
        <v>27682.9</v>
      </c>
      <c r="FZ39" s="71">
        <f>SUM(FZ40:FZ41)</f>
        <v>29258.1</v>
      </c>
      <c r="GA39" s="72">
        <v>29607.200000000001</v>
      </c>
      <c r="GB39" s="73">
        <f t="shared" ref="GB39:GU39" si="65">SUM(GB40:GB41)</f>
        <v>30332</v>
      </c>
      <c r="GC39" s="71">
        <f t="shared" si="65"/>
        <v>30642.3</v>
      </c>
      <c r="GD39" s="71">
        <f t="shared" si="65"/>
        <v>30957.200000000001</v>
      </c>
      <c r="GE39" s="71">
        <f t="shared" si="65"/>
        <v>31783.699999999997</v>
      </c>
      <c r="GF39" s="71">
        <f t="shared" si="65"/>
        <v>30001.5</v>
      </c>
      <c r="GG39" s="71">
        <f t="shared" si="65"/>
        <v>29570</v>
      </c>
      <c r="GH39" s="71">
        <f t="shared" si="65"/>
        <v>28928.7</v>
      </c>
      <c r="GI39" s="159">
        <f t="shared" si="65"/>
        <v>29041.599999999999</v>
      </c>
      <c r="GJ39" s="72">
        <f t="shared" si="65"/>
        <v>28887.1</v>
      </c>
      <c r="GK39" s="71">
        <f t="shared" si="65"/>
        <v>29302.654926845207</v>
      </c>
      <c r="GL39" s="71">
        <f t="shared" si="65"/>
        <v>28474.25886546</v>
      </c>
      <c r="GM39" s="184">
        <f t="shared" si="65"/>
        <v>29761.1</v>
      </c>
      <c r="GN39" s="74">
        <f t="shared" si="65"/>
        <v>29304.800000000003</v>
      </c>
      <c r="GO39" s="47">
        <f t="shared" si="65"/>
        <v>30328.2</v>
      </c>
      <c r="GP39" s="47">
        <f t="shared" si="65"/>
        <v>29826.7</v>
      </c>
      <c r="GQ39" s="47">
        <f t="shared" si="65"/>
        <v>28446.300000000003</v>
      </c>
      <c r="GR39" s="71">
        <f t="shared" si="65"/>
        <v>28071.784154611814</v>
      </c>
      <c r="GS39" s="71">
        <f t="shared" si="65"/>
        <v>28081.300000000003</v>
      </c>
      <c r="GT39" s="71">
        <f t="shared" si="65"/>
        <v>26730.5</v>
      </c>
      <c r="GU39" s="47">
        <f t="shared" si="65"/>
        <v>27586.400000000001</v>
      </c>
      <c r="GV39" s="72">
        <v>26953.699999999997</v>
      </c>
      <c r="GW39" s="185">
        <v>27024.761507197778</v>
      </c>
      <c r="GX39" s="71">
        <v>27151.200000000001</v>
      </c>
      <c r="GY39" s="71">
        <f>SUM(GY40:GY41)</f>
        <v>28493.9</v>
      </c>
      <c r="GZ39" s="116">
        <v>28103.3</v>
      </c>
      <c r="HA39" s="186">
        <v>27437.599999999999</v>
      </c>
      <c r="HB39" s="175">
        <v>27743.199999999997</v>
      </c>
      <c r="HC39" s="175">
        <v>27638.5</v>
      </c>
      <c r="HD39" s="175">
        <v>28262.100000000002</v>
      </c>
      <c r="HE39" s="175">
        <v>28968.400000000001</v>
      </c>
      <c r="HF39" s="175">
        <v>29546.400000000001</v>
      </c>
      <c r="HG39" s="48">
        <v>29533.5</v>
      </c>
      <c r="HH39" s="67">
        <v>29605.200000000001</v>
      </c>
      <c r="HI39" s="48">
        <v>29927.8</v>
      </c>
      <c r="HJ39" s="47">
        <v>30687.7</v>
      </c>
      <c r="HK39" s="72">
        <v>31400.400000000001</v>
      </c>
      <c r="HL39" s="74">
        <v>30786.3</v>
      </c>
      <c r="HM39" s="47">
        <v>30779.8</v>
      </c>
      <c r="HN39" s="75"/>
    </row>
    <row r="40" spans="1:222" s="48" customFormat="1" ht="18">
      <c r="B40" s="187" t="s">
        <v>72</v>
      </c>
      <c r="C40" s="173" t="s">
        <v>73</v>
      </c>
      <c r="D40" s="168">
        <v>1533</v>
      </c>
      <c r="E40" s="168">
        <v>1524.5</v>
      </c>
      <c r="F40" s="168">
        <v>1521.6</v>
      </c>
      <c r="G40" s="168">
        <v>1518.1</v>
      </c>
      <c r="H40" s="168">
        <v>1513.9</v>
      </c>
      <c r="I40" s="168">
        <v>1511.8</v>
      </c>
      <c r="J40" s="188">
        <v>1511.4</v>
      </c>
      <c r="K40" s="188">
        <v>1511.3</v>
      </c>
      <c r="L40" s="168">
        <v>1511.1999999999998</v>
      </c>
      <c r="M40" s="168">
        <v>1511.1999999999998</v>
      </c>
      <c r="N40" s="168">
        <v>1511</v>
      </c>
      <c r="O40" s="168">
        <v>1510.9</v>
      </c>
      <c r="P40" s="168">
        <v>1510.9</v>
      </c>
      <c r="Q40" s="168">
        <v>1510.9</v>
      </c>
      <c r="R40" s="168">
        <v>1510.9</v>
      </c>
      <c r="S40" s="168">
        <v>1510.7</v>
      </c>
      <c r="T40" s="168">
        <v>1510.7</v>
      </c>
      <c r="U40" s="168">
        <v>1510.7</v>
      </c>
      <c r="V40" s="168">
        <v>1510.5</v>
      </c>
      <c r="W40" s="168">
        <v>1510.4</v>
      </c>
      <c r="X40" s="168">
        <v>1500.2</v>
      </c>
      <c r="Y40" s="168">
        <v>1500.2</v>
      </c>
      <c r="Z40" s="168">
        <v>1500.2</v>
      </c>
      <c r="AA40" s="168">
        <v>1489.9</v>
      </c>
      <c r="AB40" s="168">
        <v>1489.9</v>
      </c>
      <c r="AC40" s="168">
        <v>1489.9</v>
      </c>
      <c r="AD40" s="168">
        <v>1479.7</v>
      </c>
      <c r="AE40" s="168">
        <v>1479.7</v>
      </c>
      <c r="AF40" s="168">
        <v>1479.7</v>
      </c>
      <c r="AG40" s="168">
        <v>1469.4</v>
      </c>
      <c r="AH40" s="168">
        <v>1469.4</v>
      </c>
      <c r="AI40" s="168">
        <v>1469.4</v>
      </c>
      <c r="AJ40" s="168">
        <v>1469.2</v>
      </c>
      <c r="AK40" s="168">
        <v>1469.2</v>
      </c>
      <c r="AL40" s="168">
        <v>1469.2</v>
      </c>
      <c r="AM40" s="168">
        <v>1458.9</v>
      </c>
      <c r="AN40" s="168">
        <v>1458.9</v>
      </c>
      <c r="AO40" s="168">
        <v>1458.9</v>
      </c>
      <c r="AP40" s="168">
        <v>1450.6</v>
      </c>
      <c r="AQ40" s="168">
        <v>1450.6</v>
      </c>
      <c r="AR40" s="168">
        <v>1450.6</v>
      </c>
      <c r="AS40" s="168">
        <v>1440.6</v>
      </c>
      <c r="AT40" s="168">
        <v>1440.4</v>
      </c>
      <c r="AU40" s="168">
        <v>1440.4</v>
      </c>
      <c r="AV40" s="168">
        <v>1428.4</v>
      </c>
      <c r="AW40" s="168">
        <v>1578.2</v>
      </c>
      <c r="AX40" s="168">
        <v>1638.2</v>
      </c>
      <c r="AY40" s="168">
        <v>1693.2</v>
      </c>
      <c r="AZ40" s="168">
        <v>1716.2</v>
      </c>
      <c r="BA40" s="168">
        <v>1745.3</v>
      </c>
      <c r="BB40" s="168">
        <v>1737.1</v>
      </c>
      <c r="BC40" s="168">
        <v>1750.6</v>
      </c>
      <c r="BD40" s="168">
        <v>1774</v>
      </c>
      <c r="BE40" s="168">
        <v>1768.3</v>
      </c>
      <c r="BF40" s="168">
        <v>1795.2</v>
      </c>
      <c r="BG40" s="168">
        <v>1813.1</v>
      </c>
      <c r="BH40" s="168">
        <v>1825.1</v>
      </c>
      <c r="BI40" s="168">
        <v>1811</v>
      </c>
      <c r="BJ40" s="168">
        <v>1806.6</v>
      </c>
      <c r="BK40" s="189">
        <v>1818.3</v>
      </c>
      <c r="BL40" s="168">
        <v>1816.8</v>
      </c>
      <c r="BM40" s="168">
        <v>1817</v>
      </c>
      <c r="BN40" s="168">
        <v>1825.1</v>
      </c>
      <c r="BO40" s="168">
        <v>1830.3</v>
      </c>
      <c r="BP40" s="168">
        <v>1851.5</v>
      </c>
      <c r="BQ40" s="189">
        <v>1866.1</v>
      </c>
      <c r="BR40" s="168">
        <v>1845.3</v>
      </c>
      <c r="BS40" s="168">
        <v>1845.7</v>
      </c>
      <c r="BT40" s="168">
        <v>1862.6</v>
      </c>
      <c r="BU40" s="71">
        <v>1881.1</v>
      </c>
      <c r="BV40" s="168">
        <v>1881.3</v>
      </c>
      <c r="BW40" s="168">
        <v>1881</v>
      </c>
      <c r="BX40" s="178">
        <v>1888.3</v>
      </c>
      <c r="BY40" s="168">
        <v>1888.3</v>
      </c>
      <c r="BZ40" s="72">
        <v>1887.5</v>
      </c>
      <c r="CA40" s="72">
        <v>1899.5</v>
      </c>
      <c r="CB40" s="72">
        <v>1901.7</v>
      </c>
      <c r="CC40" s="189">
        <v>1904.1</v>
      </c>
      <c r="CD40" s="72">
        <v>1902.9</v>
      </c>
      <c r="CE40" s="72">
        <v>1942.2</v>
      </c>
      <c r="CF40" s="168">
        <v>1898.2</v>
      </c>
      <c r="CG40" s="72">
        <v>1893.1</v>
      </c>
      <c r="CH40" s="48">
        <v>1898.6</v>
      </c>
      <c r="CI40" s="71">
        <v>1895.2</v>
      </c>
      <c r="CJ40" s="178">
        <v>1896.1</v>
      </c>
      <c r="CK40" s="168">
        <v>1905.3</v>
      </c>
      <c r="CL40" s="189">
        <v>1918</v>
      </c>
      <c r="CM40" s="168">
        <v>1932.5</v>
      </c>
      <c r="CN40" s="72">
        <v>1917.9</v>
      </c>
      <c r="CO40" s="190">
        <v>1924.4</v>
      </c>
      <c r="CP40" s="72">
        <v>1915.9</v>
      </c>
      <c r="CQ40" s="168">
        <v>1950.9</v>
      </c>
      <c r="CR40" s="72">
        <v>1953.9</v>
      </c>
      <c r="CS40" s="72">
        <v>1988.9</v>
      </c>
      <c r="CT40" s="145">
        <v>1993.9</v>
      </c>
      <c r="CU40" s="72">
        <v>2016.9</v>
      </c>
      <c r="CV40" s="178">
        <v>2056.4</v>
      </c>
      <c r="CW40" s="168">
        <v>2162.9</v>
      </c>
      <c r="CX40" s="168">
        <v>2245.3000000000002</v>
      </c>
      <c r="CY40" s="168">
        <v>2280.4</v>
      </c>
      <c r="CZ40" s="176">
        <v>2315.4</v>
      </c>
      <c r="DA40" s="71">
        <v>2359.4</v>
      </c>
      <c r="DB40" s="168">
        <v>2425.4</v>
      </c>
      <c r="DC40" s="168">
        <v>2499.3000000000002</v>
      </c>
      <c r="DD40" s="72">
        <v>2509.3000000000002</v>
      </c>
      <c r="DE40" s="72">
        <v>2529.4</v>
      </c>
      <c r="DF40" s="72">
        <v>2529.4</v>
      </c>
      <c r="DG40" s="153">
        <v>2570.4</v>
      </c>
      <c r="DH40" s="180">
        <v>2632.4</v>
      </c>
      <c r="DI40" s="168">
        <v>2723.7</v>
      </c>
      <c r="DJ40" s="191">
        <v>2741.2</v>
      </c>
      <c r="DK40" s="168">
        <v>2767</v>
      </c>
      <c r="DL40" s="176">
        <v>2790.1</v>
      </c>
      <c r="DM40" s="168">
        <v>2827.7</v>
      </c>
      <c r="DN40" s="176">
        <v>2869.3</v>
      </c>
      <c r="DO40" s="72">
        <v>2843.6</v>
      </c>
      <c r="DP40" s="168">
        <v>2851.1</v>
      </c>
      <c r="DQ40" s="72">
        <v>2864.5</v>
      </c>
      <c r="DR40" s="168">
        <v>2825.2</v>
      </c>
      <c r="DS40" s="71">
        <v>2827.3</v>
      </c>
      <c r="DT40" s="178">
        <v>2835.1</v>
      </c>
      <c r="DU40" s="72">
        <v>2771.4</v>
      </c>
      <c r="DV40" s="72">
        <v>2791.4</v>
      </c>
      <c r="DW40" s="72">
        <v>2844.6</v>
      </c>
      <c r="DX40" s="72">
        <v>2826.8</v>
      </c>
      <c r="DY40" s="168">
        <v>2871.3</v>
      </c>
      <c r="DZ40" s="72">
        <v>2969.8</v>
      </c>
      <c r="EA40" s="176">
        <v>3017.8</v>
      </c>
      <c r="EB40" s="168">
        <v>3010.2</v>
      </c>
      <c r="EC40" s="192">
        <v>3100.4</v>
      </c>
      <c r="ED40" s="176">
        <v>3148.3</v>
      </c>
      <c r="EE40" s="153">
        <v>3170.6000000000004</v>
      </c>
      <c r="EF40" s="178">
        <v>3181.2000000000003</v>
      </c>
      <c r="EG40" s="168">
        <v>3216.5</v>
      </c>
      <c r="EH40" s="168">
        <v>3252.5</v>
      </c>
      <c r="EI40" s="72">
        <v>3240.4</v>
      </c>
      <c r="EJ40" s="72">
        <v>3327.2000000000003</v>
      </c>
      <c r="EK40" s="72">
        <v>3418.2000000000003</v>
      </c>
      <c r="EL40" s="72">
        <v>3418.5</v>
      </c>
      <c r="EM40" s="72">
        <v>3435.9</v>
      </c>
      <c r="EN40" s="168">
        <v>3484.6</v>
      </c>
      <c r="EO40" s="192">
        <v>3487.6000000000004</v>
      </c>
      <c r="EP40" s="72">
        <v>3516.6000000000004</v>
      </c>
      <c r="EQ40" s="168">
        <v>3535.2</v>
      </c>
      <c r="ER40" s="73">
        <v>3475.8</v>
      </c>
      <c r="ES40" s="72">
        <v>3546.4</v>
      </c>
      <c r="ET40" s="71">
        <v>3522.5</v>
      </c>
      <c r="EU40" s="168">
        <v>3614.9</v>
      </c>
      <c r="EV40" s="72">
        <v>3687.3</v>
      </c>
      <c r="EW40" s="71">
        <v>3601.9</v>
      </c>
      <c r="EX40" s="71">
        <v>3601.7</v>
      </c>
      <c r="EY40" s="71">
        <v>3672.7999999999997</v>
      </c>
      <c r="EZ40" s="192">
        <v>3752.1000000000004</v>
      </c>
      <c r="FA40" s="181">
        <v>3749.7</v>
      </c>
      <c r="FB40" s="72">
        <v>3839.8999999999996</v>
      </c>
      <c r="FC40" s="71">
        <v>3922.5</v>
      </c>
      <c r="FD40" s="180">
        <v>3875.9</v>
      </c>
      <c r="FE40" s="72">
        <v>3947.1000000000004</v>
      </c>
      <c r="FF40" s="48">
        <v>3283.5</v>
      </c>
      <c r="FG40" s="72">
        <v>3963</v>
      </c>
      <c r="FH40" s="72">
        <v>4075.2</v>
      </c>
      <c r="FI40" s="72">
        <v>4176.1000000000004</v>
      </c>
      <c r="FJ40" s="192">
        <v>4107.3</v>
      </c>
      <c r="FK40" s="168">
        <v>4218.6000000000004</v>
      </c>
      <c r="FL40" s="192">
        <v>4312.2</v>
      </c>
      <c r="FM40" s="72">
        <v>4547.8999999999996</v>
      </c>
      <c r="FN40" s="72">
        <v>4667.7</v>
      </c>
      <c r="FO40" s="72">
        <v>4831.2</v>
      </c>
      <c r="FP40" s="178">
        <v>4870.7</v>
      </c>
      <c r="FQ40" s="182">
        <v>5026.2</v>
      </c>
      <c r="FR40" s="72">
        <v>5175</v>
      </c>
      <c r="FS40" s="168">
        <v>5284.1</v>
      </c>
      <c r="FT40" s="183">
        <v>5459</v>
      </c>
      <c r="FU40" s="72">
        <v>5341.4</v>
      </c>
      <c r="FV40" s="192">
        <v>5401.1</v>
      </c>
      <c r="FW40" s="72">
        <v>5563.7</v>
      </c>
      <c r="FX40" s="72">
        <v>5717.3</v>
      </c>
      <c r="FY40" s="72">
        <v>5907.1</v>
      </c>
      <c r="FZ40" s="192">
        <v>6030</v>
      </c>
      <c r="GA40" s="72">
        <v>6145.3</v>
      </c>
      <c r="GB40" s="70">
        <v>5843.1</v>
      </c>
      <c r="GC40" s="72">
        <v>5864.2</v>
      </c>
      <c r="GD40" s="72">
        <v>5874.2</v>
      </c>
      <c r="GE40" s="47">
        <v>5840.4</v>
      </c>
      <c r="GF40" s="48">
        <v>5252.9</v>
      </c>
      <c r="GG40" s="72">
        <v>5759.5</v>
      </c>
      <c r="GH40" s="71">
        <v>5435</v>
      </c>
      <c r="GI40" s="182">
        <v>5457.8</v>
      </c>
      <c r="GJ40" s="72">
        <v>5468.4</v>
      </c>
      <c r="GK40" s="185">
        <v>5541.7</v>
      </c>
      <c r="GL40" s="71">
        <v>5678.8588654599998</v>
      </c>
      <c r="GM40" s="151">
        <v>5798.8</v>
      </c>
      <c r="GN40" s="73">
        <v>6003.4</v>
      </c>
      <c r="GO40" s="48">
        <v>6169</v>
      </c>
      <c r="GP40" s="48">
        <v>6200.2</v>
      </c>
      <c r="GQ40" s="48">
        <v>5895.6</v>
      </c>
      <c r="GR40" s="72">
        <v>6061.5</v>
      </c>
      <c r="GS40" s="193">
        <v>6208.4000000000005</v>
      </c>
      <c r="GT40" s="194">
        <v>6415.3</v>
      </c>
      <c r="GU40" s="48">
        <v>6494.5</v>
      </c>
      <c r="GV40" s="72">
        <v>6674.1</v>
      </c>
      <c r="GW40" s="185">
        <v>6878.4484174999998</v>
      </c>
      <c r="GX40" s="71">
        <v>6820.4</v>
      </c>
      <c r="GY40" s="71">
        <v>7105.2</v>
      </c>
      <c r="GZ40" s="116">
        <v>6968.3</v>
      </c>
      <c r="HA40" s="186">
        <v>6849.1</v>
      </c>
      <c r="HB40" s="72">
        <v>7157.9</v>
      </c>
      <c r="HC40" s="116">
        <v>7367.5</v>
      </c>
      <c r="HD40" s="72">
        <v>7577.7</v>
      </c>
      <c r="HE40" s="71">
        <v>7776.7</v>
      </c>
      <c r="HF40" s="48">
        <v>7932.2</v>
      </c>
      <c r="HG40" s="48">
        <v>8096</v>
      </c>
      <c r="HH40" s="72">
        <v>8065</v>
      </c>
      <c r="HI40" s="48">
        <v>8206.2999999999993</v>
      </c>
      <c r="HJ40" s="47">
        <v>8351.2999999999993</v>
      </c>
      <c r="HK40" s="72">
        <v>8524.5</v>
      </c>
      <c r="HL40" s="144">
        <v>8361.7999999999993</v>
      </c>
      <c r="HM40" s="47">
        <v>8554.2000000000007</v>
      </c>
    </row>
    <row r="41" spans="1:222" s="48" customFormat="1" ht="18">
      <c r="B41" s="187" t="s">
        <v>74</v>
      </c>
      <c r="C41" s="173" t="s">
        <v>75</v>
      </c>
      <c r="D41" s="168">
        <v>2606</v>
      </c>
      <c r="E41" s="168">
        <v>2590.5</v>
      </c>
      <c r="F41" s="168">
        <v>2599</v>
      </c>
      <c r="G41" s="168">
        <v>2605.4</v>
      </c>
      <c r="H41" s="168">
        <v>2603.1</v>
      </c>
      <c r="I41" s="168">
        <v>2544.1999999999998</v>
      </c>
      <c r="J41" s="188">
        <v>2515</v>
      </c>
      <c r="K41" s="188">
        <v>2509.3000000000002</v>
      </c>
      <c r="L41" s="168">
        <v>2485.5</v>
      </c>
      <c r="M41" s="168">
        <v>2503.1</v>
      </c>
      <c r="N41" s="168">
        <v>2526</v>
      </c>
      <c r="O41" s="168">
        <v>2344.5</v>
      </c>
      <c r="P41" s="168">
        <v>2379.1999999999998</v>
      </c>
      <c r="Q41" s="168">
        <v>2476</v>
      </c>
      <c r="R41" s="168">
        <v>2479.5</v>
      </c>
      <c r="S41" s="168">
        <v>2489.1</v>
      </c>
      <c r="T41" s="168">
        <v>2427.5</v>
      </c>
      <c r="U41" s="168">
        <v>2419.3000000000002</v>
      </c>
      <c r="V41" s="168">
        <v>2485.6999999999998</v>
      </c>
      <c r="W41" s="168">
        <v>2480.1</v>
      </c>
      <c r="X41" s="168">
        <v>2505.6999999999998</v>
      </c>
      <c r="Y41" s="168">
        <v>2475.3000000000002</v>
      </c>
      <c r="Z41" s="168">
        <v>2501.3000000000002</v>
      </c>
      <c r="AA41" s="168">
        <v>2429.6999999999998</v>
      </c>
      <c r="AB41" s="168">
        <v>2480.1999999999998</v>
      </c>
      <c r="AC41" s="168">
        <v>2455.1999999999998</v>
      </c>
      <c r="AD41" s="168">
        <v>2378.4</v>
      </c>
      <c r="AE41" s="168">
        <v>3074.8</v>
      </c>
      <c r="AF41" s="168">
        <v>3039</v>
      </c>
      <c r="AG41" s="168">
        <v>3011.2</v>
      </c>
      <c r="AH41" s="168">
        <v>2992.2</v>
      </c>
      <c r="AI41" s="168">
        <v>2964.3</v>
      </c>
      <c r="AJ41" s="168">
        <v>2946.7</v>
      </c>
      <c r="AK41" s="168">
        <v>2896</v>
      </c>
      <c r="AL41" s="168">
        <v>3365</v>
      </c>
      <c r="AM41" s="168">
        <v>3694.7</v>
      </c>
      <c r="AN41" s="168">
        <v>3606.8</v>
      </c>
      <c r="AO41" s="168">
        <v>3596</v>
      </c>
      <c r="AP41" s="168">
        <v>3639.9</v>
      </c>
      <c r="AQ41" s="168">
        <v>3589.3</v>
      </c>
      <c r="AR41" s="168">
        <v>3709.3</v>
      </c>
      <c r="AS41" s="168">
        <v>3763.7</v>
      </c>
      <c r="AT41" s="168">
        <v>4056.9</v>
      </c>
      <c r="AU41" s="168">
        <v>4133.6000000000004</v>
      </c>
      <c r="AV41" s="168">
        <v>4354.3999999999996</v>
      </c>
      <c r="AW41" s="168">
        <v>4401</v>
      </c>
      <c r="AX41" s="168">
        <v>4492.1000000000004</v>
      </c>
      <c r="AY41" s="168">
        <v>4532</v>
      </c>
      <c r="AZ41" s="168">
        <v>4781.8</v>
      </c>
      <c r="BA41" s="168">
        <v>4727.1000000000004</v>
      </c>
      <c r="BB41" s="168">
        <v>4999.3999999999996</v>
      </c>
      <c r="BC41" s="168">
        <v>5066.3999999999996</v>
      </c>
      <c r="BD41" s="168">
        <v>5006</v>
      </c>
      <c r="BE41" s="168">
        <v>5203.8</v>
      </c>
      <c r="BF41" s="168">
        <v>5388.4</v>
      </c>
      <c r="BG41" s="168">
        <v>5363.5</v>
      </c>
      <c r="BH41" s="168">
        <v>5575.7</v>
      </c>
      <c r="BI41" s="168">
        <v>5621.4</v>
      </c>
      <c r="BJ41" s="168">
        <v>5663.7</v>
      </c>
      <c r="BK41" s="168">
        <v>5815.2</v>
      </c>
      <c r="BL41" s="168">
        <v>6052.2</v>
      </c>
      <c r="BM41" s="168">
        <v>5902.4</v>
      </c>
      <c r="BN41" s="168">
        <v>5800.6</v>
      </c>
      <c r="BO41" s="168">
        <v>5801.4</v>
      </c>
      <c r="BP41" s="168">
        <v>5840.1</v>
      </c>
      <c r="BQ41" s="189">
        <v>5856.8</v>
      </c>
      <c r="BR41" s="168">
        <v>5866.7</v>
      </c>
      <c r="BS41" s="168">
        <v>5899.1</v>
      </c>
      <c r="BT41" s="168">
        <v>5844.5</v>
      </c>
      <c r="BU41" s="71">
        <v>5974.2</v>
      </c>
      <c r="BV41" s="168">
        <v>5881.2</v>
      </c>
      <c r="BW41" s="168">
        <v>6020.9</v>
      </c>
      <c r="BX41" s="178">
        <v>6080.3</v>
      </c>
      <c r="BY41" s="168">
        <v>6096.4</v>
      </c>
      <c r="BZ41" s="72">
        <v>6070.2</v>
      </c>
      <c r="CA41" s="72">
        <v>5981.4</v>
      </c>
      <c r="CB41" s="72">
        <v>5902.8</v>
      </c>
      <c r="CC41" s="189">
        <v>6044.5</v>
      </c>
      <c r="CD41" s="72">
        <v>6124</v>
      </c>
      <c r="CE41" s="72">
        <v>6321.7</v>
      </c>
      <c r="CF41" s="168">
        <v>6489.9</v>
      </c>
      <c r="CG41" s="72">
        <v>6552.8</v>
      </c>
      <c r="CH41" s="48">
        <v>6523.2</v>
      </c>
      <c r="CI41" s="71">
        <v>6617.2</v>
      </c>
      <c r="CJ41" s="178">
        <v>6670.2</v>
      </c>
      <c r="CK41" s="168">
        <v>6563.2</v>
      </c>
      <c r="CL41" s="168">
        <v>6579.1</v>
      </c>
      <c r="CM41" s="168">
        <v>6506</v>
      </c>
      <c r="CN41" s="72">
        <v>6443.2</v>
      </c>
      <c r="CO41" s="190">
        <v>6451.5999999999995</v>
      </c>
      <c r="CP41" s="72">
        <v>6515.9</v>
      </c>
      <c r="CQ41" s="168">
        <v>6566.7</v>
      </c>
      <c r="CR41" s="72">
        <v>6620.8</v>
      </c>
      <c r="CS41" s="72">
        <v>6773.3</v>
      </c>
      <c r="CT41" s="145">
        <v>6856</v>
      </c>
      <c r="CU41" s="72">
        <v>7089.9</v>
      </c>
      <c r="CV41" s="178">
        <v>7233.7</v>
      </c>
      <c r="CW41" s="168">
        <v>7137.3</v>
      </c>
      <c r="CX41" s="168">
        <v>7093.9</v>
      </c>
      <c r="CY41" s="168">
        <v>7179.5</v>
      </c>
      <c r="CZ41" s="176">
        <v>7144.5</v>
      </c>
      <c r="DA41" s="71">
        <v>7101.6</v>
      </c>
      <c r="DB41" s="168">
        <v>6921</v>
      </c>
      <c r="DC41" s="168">
        <v>7025.3</v>
      </c>
      <c r="DD41" s="72">
        <v>7051.0999999999995</v>
      </c>
      <c r="DE41" s="72">
        <v>7052.3</v>
      </c>
      <c r="DF41" s="72">
        <v>7361.5</v>
      </c>
      <c r="DG41" s="153">
        <v>7742.6</v>
      </c>
      <c r="DH41" s="180">
        <v>8285.1</v>
      </c>
      <c r="DI41" s="168">
        <v>8733.2999999999993</v>
      </c>
      <c r="DJ41" s="176">
        <v>8806.1999999999989</v>
      </c>
      <c r="DK41" s="195">
        <v>9256.2000000000007</v>
      </c>
      <c r="DL41" s="176">
        <v>9234.1</v>
      </c>
      <c r="DM41" s="168">
        <v>9327.6</v>
      </c>
      <c r="DN41" s="176">
        <v>9385.8000000000011</v>
      </c>
      <c r="DO41" s="72">
        <v>9744.2999999999993</v>
      </c>
      <c r="DP41" s="168">
        <v>9930</v>
      </c>
      <c r="DQ41" s="72">
        <v>10027.6</v>
      </c>
      <c r="DR41" s="168">
        <v>10097.299999999999</v>
      </c>
      <c r="DS41" s="71">
        <v>10282.1</v>
      </c>
      <c r="DT41" s="178">
        <v>10578.2</v>
      </c>
      <c r="DU41" s="72">
        <v>10662.5</v>
      </c>
      <c r="DV41" s="72">
        <v>10370.700000000001</v>
      </c>
      <c r="DW41" s="72">
        <v>9839.7999999999993</v>
      </c>
      <c r="DX41" s="72">
        <v>9404.2000000000007</v>
      </c>
      <c r="DY41" s="168">
        <v>10284.4</v>
      </c>
      <c r="DZ41" s="72">
        <v>10319.9</v>
      </c>
      <c r="EA41" s="176">
        <v>10216.799999999999</v>
      </c>
      <c r="EB41" s="168">
        <v>10371.299999999999</v>
      </c>
      <c r="EC41" s="192">
        <v>10717.4</v>
      </c>
      <c r="ED41" s="176">
        <v>11145.6</v>
      </c>
      <c r="EE41" s="153">
        <v>11932.1</v>
      </c>
      <c r="EF41" s="178">
        <v>12287.1</v>
      </c>
      <c r="EG41" s="168">
        <v>11752.699999999999</v>
      </c>
      <c r="EH41" s="168">
        <v>11193</v>
      </c>
      <c r="EI41" s="72">
        <v>11262.699999999999</v>
      </c>
      <c r="EJ41" s="72">
        <v>11409.400000000001</v>
      </c>
      <c r="EK41" s="72">
        <v>11578.800000000001</v>
      </c>
      <c r="EL41" s="72">
        <v>11659.7</v>
      </c>
      <c r="EM41" s="72">
        <v>11893.900000000001</v>
      </c>
      <c r="EN41" s="168">
        <v>12287.8</v>
      </c>
      <c r="EO41" s="192">
        <v>12826.2</v>
      </c>
      <c r="EP41" s="192">
        <v>13663.3</v>
      </c>
      <c r="EQ41" s="72">
        <v>13193.9</v>
      </c>
      <c r="ER41" s="73">
        <v>13092.1</v>
      </c>
      <c r="ES41" s="72">
        <v>12928.699999999999</v>
      </c>
      <c r="ET41" s="71">
        <v>12576.4</v>
      </c>
      <c r="EU41" s="196">
        <v>12692.099999999999</v>
      </c>
      <c r="EV41" s="72">
        <v>12562.3</v>
      </c>
      <c r="EW41" s="71">
        <v>12399.074346680152</v>
      </c>
      <c r="EX41" s="71">
        <v>12335.5</v>
      </c>
      <c r="EY41" s="71">
        <v>13006</v>
      </c>
      <c r="EZ41" s="168">
        <v>13108.3</v>
      </c>
      <c r="FA41" s="181">
        <v>13448.1</v>
      </c>
      <c r="FB41" s="192">
        <v>13398.9</v>
      </c>
      <c r="FC41" s="71">
        <v>14093.2</v>
      </c>
      <c r="FD41" s="180">
        <v>14062.8</v>
      </c>
      <c r="FE41" s="72">
        <v>14220.3</v>
      </c>
      <c r="FF41" s="48">
        <v>14050.6</v>
      </c>
      <c r="FG41" s="72">
        <v>14064.1</v>
      </c>
      <c r="FH41" s="71">
        <v>14572</v>
      </c>
      <c r="FI41" s="72">
        <v>14996.8</v>
      </c>
      <c r="FJ41" s="168">
        <v>15205.5</v>
      </c>
      <c r="FK41" s="168">
        <v>15260.4</v>
      </c>
      <c r="FL41" s="168">
        <v>15217.8</v>
      </c>
      <c r="FM41" s="72">
        <v>15441.9</v>
      </c>
      <c r="FN41" s="192">
        <v>15397.4</v>
      </c>
      <c r="FO41" s="72">
        <v>15742.7</v>
      </c>
      <c r="FP41" s="178">
        <v>15704</v>
      </c>
      <c r="FQ41" s="182">
        <v>15137.8</v>
      </c>
      <c r="FR41" s="48">
        <v>17870.8</v>
      </c>
      <c r="FS41" s="168">
        <v>17429.900000000001</v>
      </c>
      <c r="FT41" s="183">
        <v>18201.099999999999</v>
      </c>
      <c r="FU41" s="72">
        <v>18005.099999999999</v>
      </c>
      <c r="FV41" s="168">
        <v>19470.599999999999</v>
      </c>
      <c r="FW41" s="72">
        <v>19956.900000000001</v>
      </c>
      <c r="FX41" s="72">
        <v>21392.7</v>
      </c>
      <c r="FY41" s="72">
        <v>21775.8</v>
      </c>
      <c r="FZ41" s="192">
        <v>23228.1</v>
      </c>
      <c r="GA41" s="72">
        <v>23461.9</v>
      </c>
      <c r="GB41" s="70">
        <v>24488.9</v>
      </c>
      <c r="GC41" s="72">
        <v>24778.1</v>
      </c>
      <c r="GD41" s="72">
        <v>25083</v>
      </c>
      <c r="GE41" s="47">
        <v>25943.3</v>
      </c>
      <c r="GF41" s="48">
        <v>24748.6</v>
      </c>
      <c r="GG41" s="72">
        <v>23810.5</v>
      </c>
      <c r="GH41" s="72">
        <v>23493.7</v>
      </c>
      <c r="GI41" s="182">
        <v>23583.8</v>
      </c>
      <c r="GJ41" s="72">
        <v>23418.7</v>
      </c>
      <c r="GK41" s="185">
        <v>23760.954926845207</v>
      </c>
      <c r="GL41" s="71">
        <v>22795.4</v>
      </c>
      <c r="GM41" s="151">
        <v>23962.3</v>
      </c>
      <c r="GN41" s="73">
        <v>23301.4</v>
      </c>
      <c r="GO41" s="48">
        <v>24159.200000000001</v>
      </c>
      <c r="GP41" s="48">
        <v>23626.5</v>
      </c>
      <c r="GQ41" s="48">
        <v>22550.7</v>
      </c>
      <c r="GR41" s="72">
        <v>22010.284154611814</v>
      </c>
      <c r="GS41" s="193">
        <v>21872.9</v>
      </c>
      <c r="GT41" s="194">
        <v>20315.2</v>
      </c>
      <c r="GU41" s="48">
        <v>21091.9</v>
      </c>
      <c r="GV41" s="72">
        <v>20279.599999999999</v>
      </c>
      <c r="GW41" s="185">
        <v>20146.313089697778</v>
      </c>
      <c r="GX41" s="71">
        <v>20330.7</v>
      </c>
      <c r="GY41" s="71">
        <v>21388.7</v>
      </c>
      <c r="GZ41" s="116">
        <v>21135</v>
      </c>
      <c r="HA41" s="186">
        <v>20588.5</v>
      </c>
      <c r="HB41" s="72">
        <v>20585.3</v>
      </c>
      <c r="HC41" s="175">
        <v>20271</v>
      </c>
      <c r="HD41" s="72">
        <v>20684.400000000001</v>
      </c>
      <c r="HE41" s="71">
        <v>21191.7</v>
      </c>
      <c r="HF41" s="48">
        <v>21614.2</v>
      </c>
      <c r="HG41" s="48">
        <v>21437.5</v>
      </c>
      <c r="HH41" s="72">
        <v>21540.2</v>
      </c>
      <c r="HI41" s="48">
        <v>21721.5</v>
      </c>
      <c r="HJ41" s="47">
        <v>22336.400000000001</v>
      </c>
      <c r="HK41" s="72">
        <v>22875.9</v>
      </c>
      <c r="HL41" s="144">
        <v>22424.5</v>
      </c>
      <c r="HM41" s="47">
        <v>22225.599999999999</v>
      </c>
    </row>
    <row r="42" spans="1:222" s="5" customFormat="1" ht="15.75">
      <c r="B42" s="197"/>
      <c r="C42" s="198"/>
      <c r="D42" s="199"/>
      <c r="E42" s="199"/>
      <c r="F42" s="199"/>
      <c r="G42" s="199"/>
      <c r="H42" s="199"/>
      <c r="I42" s="199"/>
      <c r="J42" s="200"/>
      <c r="K42" s="200"/>
      <c r="L42" s="199"/>
      <c r="M42" s="199"/>
      <c r="N42" s="201"/>
      <c r="O42" s="202"/>
      <c r="P42" s="203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3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3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 t="s">
        <v>76</v>
      </c>
      <c r="AY42" s="204"/>
      <c r="BX42" s="199"/>
      <c r="CQ42" s="6"/>
      <c r="CR42" s="6"/>
      <c r="CS42" s="6"/>
      <c r="CT42" s="6"/>
      <c r="CU42" s="6"/>
      <c r="CV42" s="205"/>
      <c r="CW42" s="206"/>
      <c r="CX42" s="206"/>
      <c r="CY42" s="206"/>
      <c r="CZ42" s="6"/>
      <c r="DA42" s="6"/>
      <c r="DB42" s="6"/>
      <c r="DC42" s="6"/>
      <c r="DD42" s="6"/>
      <c r="DE42" s="6"/>
      <c r="DF42" s="6"/>
      <c r="DG42" s="6"/>
      <c r="DL42" s="207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208"/>
      <c r="EB42" s="6"/>
      <c r="EC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209"/>
      <c r="ES42" s="6"/>
      <c r="ET42" s="210"/>
      <c r="EV42" s="6"/>
      <c r="EY42" s="6"/>
      <c r="FC42" s="6"/>
      <c r="FE42" s="6"/>
      <c r="FH42" s="6"/>
      <c r="FI42" s="6"/>
      <c r="FK42" s="6"/>
      <c r="FL42" s="6"/>
      <c r="FN42" s="6"/>
      <c r="FX42" s="6"/>
      <c r="GA42" s="6"/>
      <c r="GB42" s="48"/>
      <c r="GC42" s="48"/>
      <c r="GD42" s="48"/>
      <c r="GE42" s="48"/>
      <c r="GF42" s="48"/>
      <c r="GG42" s="48"/>
      <c r="GH42" s="48"/>
      <c r="GI42" s="48"/>
      <c r="GJ42" s="48"/>
      <c r="GR42" s="6"/>
      <c r="GS42" s="6"/>
      <c r="GT42" s="6"/>
      <c r="GV42" s="6"/>
      <c r="GW42" s="6"/>
      <c r="GX42" s="6"/>
      <c r="GY42" s="6"/>
      <c r="GZ42" s="7"/>
      <c r="HA42" s="6"/>
      <c r="HB42" s="6"/>
      <c r="HC42" s="211"/>
      <c r="HD42" s="6"/>
      <c r="HE42" s="6"/>
      <c r="HK42" s="6"/>
      <c r="HL42" s="9"/>
    </row>
    <row r="43" spans="1:222" s="5" customFormat="1" ht="12">
      <c r="B43" s="212"/>
      <c r="C43" s="213"/>
      <c r="D43" s="205"/>
      <c r="E43" s="214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6"/>
      <c r="Q43" s="217"/>
      <c r="R43" s="217"/>
      <c r="S43" s="217"/>
      <c r="T43" s="217"/>
      <c r="U43" s="217"/>
      <c r="V43" s="217"/>
      <c r="W43" s="217"/>
      <c r="AB43" s="9"/>
      <c r="AN43" s="9"/>
      <c r="CQ43" s="6"/>
      <c r="CR43" s="6"/>
      <c r="CS43" s="6"/>
      <c r="CT43" s="6"/>
      <c r="CU43" s="6"/>
      <c r="CV43" s="218"/>
      <c r="CW43" s="218"/>
      <c r="CX43" s="218"/>
      <c r="CY43" s="218"/>
      <c r="CZ43" s="218"/>
      <c r="DA43" s="218"/>
      <c r="DB43" s="218"/>
      <c r="DC43" s="218"/>
      <c r="DD43" s="218"/>
      <c r="DE43" s="218"/>
      <c r="DF43" s="218"/>
      <c r="DG43" s="218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209"/>
      <c r="ES43" s="6"/>
      <c r="EY43" s="6"/>
      <c r="FC43" s="6"/>
      <c r="FH43" s="6"/>
      <c r="FI43" s="6"/>
      <c r="FK43" s="6"/>
      <c r="FL43" s="6"/>
      <c r="FN43" s="6"/>
      <c r="FX43" s="6"/>
      <c r="GA43" s="6"/>
      <c r="GB43" s="217"/>
      <c r="GC43" s="217"/>
      <c r="GD43" s="217"/>
      <c r="GE43" s="217"/>
      <c r="GF43" s="217"/>
      <c r="GG43" s="217"/>
      <c r="GH43" s="217"/>
      <c r="GI43" s="217"/>
      <c r="GJ43" s="217"/>
      <c r="GK43" s="217"/>
      <c r="GL43" s="217"/>
      <c r="GM43" s="217"/>
      <c r="GR43" s="6"/>
      <c r="GS43" s="6"/>
      <c r="GT43" s="6"/>
      <c r="GV43" s="6"/>
      <c r="GW43" s="6"/>
      <c r="GX43" s="6"/>
      <c r="GY43" s="6"/>
      <c r="GZ43" s="209"/>
      <c r="HA43" s="209"/>
      <c r="HB43" s="209"/>
      <c r="HC43" s="209"/>
      <c r="HD43" s="209"/>
      <c r="HE43" s="209"/>
      <c r="HF43" s="210"/>
      <c r="HG43" s="210"/>
      <c r="HH43" s="210"/>
      <c r="HJ43" s="210"/>
      <c r="HK43" s="6"/>
      <c r="HL43" s="9"/>
    </row>
    <row r="44" spans="1:222" s="5" customFormat="1">
      <c r="B44" s="212"/>
      <c r="C44" s="213"/>
      <c r="D44" s="205"/>
      <c r="E44" s="214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6"/>
      <c r="Q44" s="217"/>
      <c r="R44" s="217"/>
      <c r="S44" s="217"/>
      <c r="T44" s="217"/>
      <c r="U44" s="217"/>
      <c r="V44" s="217"/>
      <c r="W44" s="217"/>
      <c r="AB44" s="9"/>
      <c r="AN44" s="9"/>
      <c r="CQ44" s="6"/>
      <c r="CR44" s="6"/>
      <c r="CS44" s="6"/>
      <c r="CT44" s="6"/>
      <c r="CU44" s="6"/>
      <c r="CV44" s="205"/>
      <c r="CW44" s="206"/>
      <c r="CX44" s="206"/>
      <c r="CY44" s="206"/>
      <c r="CZ44" s="6"/>
      <c r="DA44" s="219"/>
      <c r="DB44" s="219"/>
      <c r="DC44" s="219"/>
      <c r="DD44" s="6"/>
      <c r="DE44" s="6"/>
      <c r="DF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220" t="s">
        <v>77</v>
      </c>
      <c r="DZ44" s="220"/>
      <c r="EA44" s="220"/>
      <c r="EB44" s="220"/>
      <c r="EC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Y44" s="6"/>
      <c r="FC44" s="6"/>
      <c r="FH44" s="6"/>
      <c r="FI44" s="6"/>
      <c r="FK44" s="6"/>
      <c r="FL44" s="6"/>
      <c r="FN44" s="6"/>
      <c r="FX44" s="6"/>
      <c r="GA44" s="6"/>
      <c r="GR44" s="6"/>
      <c r="GS44" s="6"/>
      <c r="GT44" s="6"/>
      <c r="GV44" s="6"/>
      <c r="GW44" s="6"/>
      <c r="GX44" s="6"/>
      <c r="GY44" s="6"/>
      <c r="GZ44" s="209"/>
      <c r="HA44" s="209"/>
      <c r="HB44" s="209"/>
      <c r="HC44" s="209"/>
      <c r="HD44" s="209"/>
      <c r="HE44" s="209"/>
      <c r="HF44" s="210"/>
      <c r="HG44" s="210"/>
      <c r="HH44" s="210"/>
      <c r="HK44" s="6"/>
      <c r="HL44" s="9"/>
    </row>
    <row r="45" spans="1:222">
      <c r="B45" s="222"/>
      <c r="C45" s="223"/>
      <c r="D45" s="224"/>
      <c r="E45" s="225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CV45" s="205"/>
      <c r="CW45" s="205"/>
      <c r="CX45" s="205"/>
      <c r="CY45" s="205"/>
      <c r="CZ45" s="205"/>
      <c r="DA45" s="205"/>
      <c r="DB45" s="205"/>
      <c r="DC45" s="205"/>
      <c r="DD45" s="205"/>
      <c r="DE45" s="205"/>
      <c r="DF45" s="205"/>
      <c r="DG45" s="205"/>
      <c r="DY45" s="220"/>
      <c r="DZ45" s="220"/>
      <c r="EA45" s="220"/>
      <c r="EB45" s="220"/>
      <c r="GB45" s="229"/>
      <c r="GC45" s="229"/>
      <c r="GD45" s="229"/>
      <c r="GE45" s="229"/>
      <c r="GF45" s="229"/>
      <c r="GG45" s="229"/>
      <c r="GH45" s="229"/>
      <c r="GI45" s="229"/>
    </row>
    <row r="46" spans="1:222">
      <c r="CV46" s="205"/>
      <c r="CW46" s="206"/>
      <c r="CX46" s="206"/>
      <c r="CY46" s="206"/>
      <c r="EF46" s="231"/>
      <c r="EG46" s="231"/>
      <c r="EH46" s="231"/>
      <c r="EI46" s="231"/>
      <c r="EJ46" s="231"/>
      <c r="EK46" s="231"/>
      <c r="EL46" s="231"/>
      <c r="EM46" s="231"/>
      <c r="GB46" s="229"/>
      <c r="GC46" s="229"/>
      <c r="GD46" s="229"/>
      <c r="GE46" s="229"/>
      <c r="GF46" s="229"/>
      <c r="GG46" s="229"/>
      <c r="GH46" s="229"/>
      <c r="GI46" s="229"/>
      <c r="GJ46" s="229"/>
      <c r="GK46" s="229"/>
      <c r="GL46" s="229"/>
      <c r="GM46" s="229"/>
    </row>
    <row r="47" spans="1:222">
      <c r="CV47" s="205"/>
      <c r="CW47" s="206"/>
      <c r="CX47" s="206"/>
      <c r="CY47" s="206"/>
      <c r="EF47" s="231"/>
      <c r="EG47" s="231"/>
      <c r="EH47" s="231"/>
      <c r="EI47" s="231"/>
      <c r="EJ47" s="231"/>
      <c r="EK47" s="231"/>
      <c r="EL47" s="231"/>
      <c r="EM47" s="231"/>
      <c r="GB47" s="229"/>
      <c r="GC47" s="229"/>
      <c r="GD47" s="229"/>
      <c r="GE47" s="229"/>
      <c r="GF47" s="229"/>
      <c r="GG47" s="229"/>
      <c r="GH47" s="229"/>
      <c r="GI47" s="229"/>
      <c r="GJ47" s="229"/>
      <c r="GK47" s="229"/>
      <c r="GL47" s="229"/>
      <c r="GM47" s="229"/>
    </row>
    <row r="48" spans="1:222">
      <c r="CV48" s="205"/>
      <c r="CW48" s="206"/>
      <c r="CX48" s="206"/>
      <c r="CY48" s="206"/>
      <c r="GE48" s="232"/>
    </row>
    <row r="49" spans="100:191">
      <c r="CV49" s="205"/>
      <c r="CW49" s="206"/>
      <c r="CX49" s="206"/>
      <c r="CY49" s="206"/>
      <c r="GB49" s="229"/>
      <c r="GC49" s="229"/>
      <c r="GD49" s="229"/>
      <c r="GE49" s="229"/>
      <c r="GF49" s="229"/>
      <c r="GG49" s="229"/>
      <c r="GH49" s="229"/>
      <c r="GI49" s="229"/>
    </row>
    <row r="50" spans="100:191">
      <c r="CV50" s="205"/>
      <c r="CW50" s="206"/>
      <c r="CX50" s="206"/>
      <c r="CY50" s="206"/>
      <c r="GE50" s="232"/>
    </row>
    <row r="51" spans="100:191">
      <c r="CV51" s="205"/>
      <c r="CW51" s="206"/>
      <c r="CX51" s="206"/>
      <c r="CY51" s="206"/>
      <c r="GE51" s="232"/>
    </row>
    <row r="52" spans="100:191">
      <c r="CV52" s="205"/>
      <c r="CW52" s="206"/>
      <c r="CX52" s="206"/>
      <c r="CY52" s="206"/>
      <c r="GE52" s="232"/>
    </row>
    <row r="53" spans="100:191">
      <c r="CV53" s="205"/>
      <c r="CW53" s="206"/>
      <c r="CX53" s="206"/>
      <c r="CY53" s="206"/>
      <c r="GE53" s="232"/>
    </row>
    <row r="54" spans="100:191">
      <c r="CV54" s="205"/>
      <c r="CW54" s="206"/>
      <c r="CX54" s="206"/>
      <c r="CY54" s="206"/>
      <c r="GE54" s="232"/>
    </row>
    <row r="55" spans="100:191">
      <c r="CV55" s="205"/>
      <c r="CW55" s="206"/>
      <c r="CX55" s="206"/>
      <c r="CY55" s="206"/>
      <c r="GE55" s="232"/>
    </row>
    <row r="56" spans="100:191">
      <c r="CV56" s="233"/>
      <c r="CW56" s="234"/>
      <c r="CX56" s="234"/>
      <c r="CY56" s="234"/>
      <c r="GE56" s="232"/>
    </row>
    <row r="57" spans="100:191">
      <c r="CV57" s="233"/>
      <c r="CW57" s="234"/>
      <c r="CX57" s="234"/>
      <c r="CY57" s="234"/>
      <c r="GE57" s="232"/>
    </row>
    <row r="58" spans="100:191">
      <c r="CV58" s="233"/>
      <c r="CW58" s="234"/>
      <c r="CX58" s="234"/>
      <c r="CY58" s="234"/>
      <c r="GE58" s="232"/>
    </row>
    <row r="59" spans="100:191">
      <c r="CV59" s="233"/>
      <c r="CW59" s="234"/>
      <c r="CX59" s="234"/>
      <c r="CY59" s="234"/>
      <c r="GE59" s="232"/>
    </row>
    <row r="60" spans="100:191">
      <c r="CV60" s="233"/>
      <c r="CW60" s="234"/>
      <c r="CX60" s="234"/>
      <c r="CY60" s="234"/>
      <c r="GE60" s="232"/>
    </row>
    <row r="61" spans="100:191">
      <c r="CV61" s="233"/>
      <c r="CW61" s="234"/>
      <c r="CX61" s="234"/>
      <c r="CY61" s="234"/>
      <c r="GE61" s="232"/>
    </row>
    <row r="62" spans="100:191">
      <c r="CV62" s="233"/>
      <c r="CW62" s="234"/>
      <c r="CX62" s="234"/>
      <c r="CY62" s="234"/>
      <c r="GE62" s="232"/>
    </row>
    <row r="63" spans="100:191">
      <c r="CV63" s="233"/>
      <c r="CW63" s="234"/>
      <c r="CX63" s="234"/>
      <c r="CY63" s="234"/>
      <c r="GE63" s="232"/>
    </row>
    <row r="64" spans="100:191">
      <c r="CV64" s="235"/>
      <c r="CW64" s="234"/>
      <c r="CX64" s="234"/>
      <c r="CY64" s="234"/>
      <c r="GE64" s="232"/>
    </row>
    <row r="65" spans="100:103">
      <c r="CV65" s="205"/>
      <c r="CW65" s="206"/>
      <c r="CX65" s="206"/>
      <c r="CY65" s="206"/>
    </row>
    <row r="66" spans="100:103">
      <c r="CV66" s="205"/>
      <c r="CW66" s="206"/>
      <c r="CX66" s="206"/>
      <c r="CY66" s="206"/>
    </row>
    <row r="67" spans="100:103">
      <c r="CV67" s="205"/>
      <c r="CW67" s="206"/>
      <c r="CX67" s="206"/>
      <c r="CY67" s="206"/>
    </row>
    <row r="68" spans="100:103">
      <c r="CV68" s="205"/>
      <c r="CW68" s="206"/>
      <c r="CX68" s="206"/>
      <c r="CY68" s="206"/>
    </row>
    <row r="69" spans="100:103">
      <c r="CV69" s="205"/>
      <c r="CW69" s="206"/>
      <c r="CX69" s="206"/>
      <c r="CY69" s="206"/>
    </row>
    <row r="70" spans="100:103">
      <c r="CV70" s="205"/>
      <c r="CW70" s="206"/>
      <c r="CX70" s="206"/>
      <c r="CY70" s="206"/>
    </row>
    <row r="71" spans="100:103">
      <c r="CV71" s="205"/>
      <c r="CW71" s="206"/>
      <c r="CX71" s="206"/>
      <c r="CY71" s="206"/>
    </row>
    <row r="72" spans="100:103">
      <c r="CV72" s="235"/>
      <c r="CW72" s="234"/>
      <c r="CX72" s="234"/>
      <c r="CY72" s="234"/>
    </row>
    <row r="73" spans="100:103">
      <c r="CV73" s="205"/>
      <c r="CW73" s="206"/>
      <c r="CX73" s="206"/>
      <c r="CY73" s="206"/>
    </row>
    <row r="74" spans="100:103">
      <c r="CV74" s="205"/>
      <c r="CW74" s="206"/>
      <c r="CX74" s="206"/>
      <c r="CY74" s="206"/>
    </row>
    <row r="75" spans="100:103">
      <c r="CV75" s="205"/>
      <c r="CW75" s="206"/>
      <c r="CX75" s="206"/>
      <c r="CY75" s="206"/>
    </row>
    <row r="76" spans="100:103">
      <c r="CV76" s="205"/>
      <c r="CW76" s="206"/>
      <c r="CX76" s="206"/>
      <c r="CY76" s="206"/>
    </row>
    <row r="77" spans="100:103">
      <c r="CV77" s="205"/>
      <c r="CW77" s="206"/>
      <c r="CX77" s="206"/>
      <c r="CY77" s="206"/>
    </row>
    <row r="78" spans="100:103">
      <c r="CV78" s="205"/>
      <c r="CW78" s="206"/>
      <c r="CX78" s="206"/>
      <c r="CY78" s="206"/>
    </row>
    <row r="79" spans="100:103">
      <c r="CV79" s="205"/>
      <c r="CW79" s="206"/>
      <c r="CX79" s="206"/>
      <c r="CY79" s="206"/>
    </row>
    <row r="80" spans="100:103">
      <c r="CV80" s="205"/>
      <c r="CW80" s="206"/>
      <c r="CX80" s="206"/>
      <c r="CY80" s="206"/>
    </row>
    <row r="81" spans="100:103">
      <c r="CV81" s="236"/>
      <c r="CW81" s="236"/>
      <c r="CX81" s="236"/>
      <c r="CY81" s="236"/>
    </row>
    <row r="82" spans="100:103">
      <c r="CV82" s="205"/>
      <c r="CW82" s="234"/>
      <c r="CX82" s="234"/>
      <c r="CY82" s="234"/>
    </row>
    <row r="83" spans="100:103">
      <c r="CV83" s="237"/>
      <c r="CW83" s="234"/>
      <c r="CX83" s="234"/>
      <c r="CY83" s="234"/>
    </row>
  </sheetData>
  <mergeCells count="21">
    <mergeCell ref="DH5:DS5"/>
    <mergeCell ref="B5:B6"/>
    <mergeCell ref="C5:C6"/>
    <mergeCell ref="D5:O5"/>
    <mergeCell ref="P5:AA5"/>
    <mergeCell ref="AB5:AM5"/>
    <mergeCell ref="AN5:AY5"/>
    <mergeCell ref="AZ5:BK5"/>
    <mergeCell ref="BL5:BW5"/>
    <mergeCell ref="BX5:CI5"/>
    <mergeCell ref="CJ5:CU5"/>
    <mergeCell ref="CV5:DG5"/>
    <mergeCell ref="GN5:GV5"/>
    <mergeCell ref="GZ5:HK5"/>
    <mergeCell ref="HL5:HW5"/>
    <mergeCell ref="DT5:EE5"/>
    <mergeCell ref="EF5:EQ5"/>
    <mergeCell ref="ER5:FC5"/>
    <mergeCell ref="FD5:FO5"/>
    <mergeCell ref="FP5:GA5"/>
    <mergeCell ref="GB5:GJ5"/>
  </mergeCells>
  <pageMargins left="0.28999999999999998" right="0.28000000000000003" top="1" bottom="1" header="0.5" footer="0.5"/>
  <pageSetup scale="37" orientation="landscape" r:id="rId1"/>
  <headerFooter alignWithMargins="0"/>
  <colBreaks count="2" manualBreakCount="2">
    <brk id="174" max="44" man="1"/>
    <brk id="207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Pridon Aslanikashvili</dc:creator>
  <cp:lastModifiedBy>Kakhaber Sulakvelidze</cp:lastModifiedBy>
  <dcterms:created xsi:type="dcterms:W3CDTF">2024-03-28T12:47:20Z</dcterms:created>
  <dcterms:modified xsi:type="dcterms:W3CDTF">2024-03-28T13:16:41Z</dcterms:modified>
</cp:coreProperties>
</file>