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3" sheetId="1" r:id="rId1"/>
  </sheets>
  <externalReferences>
    <externalReference r:id="rId4"/>
    <externalReference r:id="rId5"/>
  </externalReferences>
  <definedNames>
    <definedName name="_xlnm.Print_Area" localSheetId="0">'Sheet3'!$A$1:$HF$120</definedName>
  </definedNames>
  <calcPr fullCalcOnLoad="1"/>
</workbook>
</file>

<file path=xl/sharedStrings.xml><?xml version="1.0" encoding="utf-8"?>
<sst xmlns="http://schemas.openxmlformats.org/spreadsheetml/2006/main" count="263" uniqueCount="71">
  <si>
    <t>32x</t>
  </si>
  <si>
    <t>321x</t>
  </si>
  <si>
    <t>322x</t>
  </si>
  <si>
    <t>2m</t>
  </si>
  <si>
    <t>6m35</t>
  </si>
  <si>
    <t>6m351</t>
  </si>
  <si>
    <t>6m352</t>
  </si>
  <si>
    <t>მლნ. ლარი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</si>
  <si>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</si>
  <si>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</si>
  <si>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</si>
  <si>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</si>
  <si>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</si>
  <si>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</si>
  <si>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</si>
  <si>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</si>
  <si>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</si>
  <si>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</si>
  <si>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</si>
  <si>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</si>
  <si>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</si>
  <si>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</si>
  <si>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</si>
  <si>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</si>
  <si>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</si>
  <si>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</si>
  <si>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 xml:space="preserve">   საშინაო</t>
  </si>
  <si>
    <t xml:space="preserve">   საგარეო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</si>
  <si>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</si>
  <si>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</si>
  <si>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</si>
  <si>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</si>
  <si>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</si>
  <si>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</si>
  <si>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</si>
  <si>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</si>
  <si>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ვალის ნაშთისაანგარიშო  პერიოდის ბოლოსათვის</t>
  </si>
  <si>
    <t>საშინაო</t>
  </si>
  <si>
    <t>საგარეო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</si>
  <si>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</si>
  <si>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</si>
  <si>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</si>
  <si>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</si>
  <si>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</si>
  <si>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</si>
  <si>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</si>
  <si>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</si>
  <si>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</si>
  <si>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</si>
  <si>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</si>
  <si>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</si>
  <si>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</si>
  <si>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</si>
  <si>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</si>
  <si>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</si>
  <si>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</si>
  <si>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</si>
  <si>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</si>
  <si>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 xml:space="preserve">  ფინანსური  სახსრების  წმინდა შემოსულობა [-32+33]</t>
  </si>
  <si>
    <t>2013 წელი</t>
  </si>
  <si>
    <t>2014 წელი</t>
  </si>
  <si>
    <t>2015 წელი</t>
  </si>
  <si>
    <t xml:space="preserve">        გრანტები</t>
  </si>
  <si>
    <t>2016 წელი</t>
  </si>
  <si>
    <t>ცხრილი 4. საქართველოს ნაერთი ბიუჯეტის ყოველთვიური მონაცემები</t>
  </si>
  <si>
    <t>*</t>
  </si>
  <si>
    <t>2017 წელი</t>
  </si>
  <si>
    <t>2018 წელი</t>
  </si>
  <si>
    <t>2019 წელი</t>
  </si>
  <si>
    <t>2020 წელი</t>
  </si>
  <si>
    <t>კოდი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</si>
</sst>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.0"/>
    <numFmt numFmtId="181" formatCode="0.0"/>
    <numFmt numFmtId="182" formatCode="[$-409]mmmm\ d\,\ yyyy;@"/>
    <numFmt numFmtId="183" formatCode="#,##0.000"/>
    <numFmt numFmtId="184" formatCode="0.000"/>
    <numFmt numFmtId="185" formatCode="0.0000"/>
    <numFmt numFmtId="186" formatCode="0.00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\(0.0\)"/>
    <numFmt numFmtId="193" formatCode="[$-409]dddd\,\ mmmm\ dd\,\ yyyy"/>
    <numFmt numFmtId="194" formatCode="[$-409]h:mm:ss\ AM/PM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_ ;[Red]\-0\ "/>
  </numFmts>
  <fonts count="90">
    <font>
      <sz val="10"/>
      <name val="Arial"/>
      <family val="0"/>
    </font>
    <font>
      <b/>
      <sz val="11"/>
      <name val="LitNusx"/>
      <family val="2"/>
    </font>
    <font>
      <sz val="10"/>
      <name val="LitNusx"/>
      <family val="2"/>
    </font>
    <font>
      <b/>
      <sz val="9"/>
      <name val="LitNusx"/>
      <family val="2"/>
    </font>
    <font>
      <b/>
      <sz val="9"/>
      <color indexed="12"/>
      <name val="LitNusx"/>
      <family val="2"/>
    </font>
    <font>
      <b/>
      <sz val="10"/>
      <color indexed="12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0"/>
      <color indexed="10"/>
      <name val="LitNusx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2"/>
      <name val="LitNusx"/>
      <family val="2"/>
    </font>
    <font>
      <sz val="10"/>
      <color indexed="48"/>
      <name val="Arial"/>
      <family val="2"/>
    </font>
    <font>
      <b/>
      <sz val="12"/>
      <color indexed="8"/>
      <name val="LitNusx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name val="SiLFAEN"/>
      <family val="0"/>
    </font>
    <font>
      <sz val="12"/>
      <name val="Silfaen"/>
      <family val="0"/>
    </font>
    <font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b/>
      <sz val="12"/>
      <color indexed="12"/>
      <name val="Sylfae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b/>
      <sz val="12"/>
      <color indexed="30"/>
      <name val="Arial"/>
      <family val="2"/>
    </font>
    <font>
      <b/>
      <sz val="12"/>
      <color indexed="30"/>
      <name val="Sylfaen"/>
      <family val="1"/>
    </font>
    <font>
      <sz val="12"/>
      <color indexed="30"/>
      <name val="Arial"/>
      <family val="2"/>
    </font>
    <font>
      <b/>
      <sz val="12"/>
      <color indexed="10"/>
      <name val="Silfaen"/>
      <family val="0"/>
    </font>
    <font>
      <b/>
      <sz val="12"/>
      <color indexed="30"/>
      <name val="Silfaen"/>
      <family val="0"/>
    </font>
    <font>
      <b/>
      <sz val="12"/>
      <color indexed="10"/>
      <name val="Sylfae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Sylfae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0070C0"/>
      <name val="Sylfaen"/>
      <family val="1"/>
    </font>
    <font>
      <sz val="12"/>
      <color rgb="FF0070C0"/>
      <name val="Arial"/>
      <family val="2"/>
    </font>
    <font>
      <b/>
      <sz val="12"/>
      <color rgb="FFFF0000"/>
      <name val="Silfaen"/>
      <family val="0"/>
    </font>
    <font>
      <b/>
      <sz val="12"/>
      <color rgb="FF0070C0"/>
      <name val="Silfaen"/>
      <family val="0"/>
    </font>
    <font>
      <b/>
      <sz val="12"/>
      <color rgb="FFFF0000"/>
      <name val="Sylfaen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0" fontId="1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81" fontId="0" fillId="0" borderId="1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181" fontId="10" fillId="0" borderId="0" xfId="0" applyNumberFormat="1" applyFont="1" applyFill="1" applyBorder="1" applyAlignment="1">
      <alignment horizontal="center"/>
    </xf>
    <xf numFmtId="181" fontId="1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180" fontId="10" fillId="0" borderId="0" xfId="0" applyNumberFormat="1" applyFont="1" applyBorder="1" applyAlignment="1" applyProtection="1">
      <alignment horizontal="center"/>
      <protection locked="0"/>
    </xf>
    <xf numFmtId="180" fontId="10" fillId="0" borderId="1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181" fontId="10" fillId="0" borderId="0" xfId="0" applyNumberFormat="1" applyFont="1" applyBorder="1" applyAlignment="1" applyProtection="1">
      <alignment horizontal="center"/>
      <protection locked="0"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0" fontId="11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180" fontId="7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18" fillId="0" borderId="0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1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78" fillId="0" borderId="10" xfId="0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81" fontId="13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181" fontId="23" fillId="0" borderId="0" xfId="0" applyNumberFormat="1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181" fontId="25" fillId="0" borderId="0" xfId="0" applyNumberFormat="1" applyFont="1" applyFill="1" applyBorder="1" applyAlignment="1">
      <alignment horizontal="center"/>
    </xf>
    <xf numFmtId="180" fontId="80" fillId="33" borderId="0" xfId="0" applyNumberFormat="1" applyFont="1" applyFill="1" applyBorder="1" applyAlignment="1">
      <alignment horizontal="center"/>
    </xf>
    <xf numFmtId="181" fontId="24" fillId="0" borderId="0" xfId="0" applyNumberFormat="1" applyFont="1" applyFill="1" applyBorder="1" applyAlignment="1">
      <alignment horizontal="center"/>
    </xf>
    <xf numFmtId="181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81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/>
    </xf>
    <xf numFmtId="180" fontId="25" fillId="0" borderId="10" xfId="0" applyNumberFormat="1" applyFont="1" applyBorder="1" applyAlignment="1" applyProtection="1">
      <alignment horizontal="center"/>
      <protection locked="0"/>
    </xf>
    <xf numFmtId="180" fontId="25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80" fontId="23" fillId="0" borderId="0" xfId="0" applyNumberFormat="1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181" fontId="25" fillId="0" borderId="0" xfId="0" applyNumberFormat="1" applyFont="1" applyBorder="1" applyAlignment="1" applyProtection="1">
      <alignment horizontal="center"/>
      <protection locked="0"/>
    </xf>
    <xf numFmtId="181" fontId="25" fillId="0" borderId="10" xfId="0" applyNumberFormat="1" applyFont="1" applyBorder="1" applyAlignment="1" applyProtection="1">
      <alignment horizontal="center"/>
      <protection locked="0"/>
    </xf>
    <xf numFmtId="0" fontId="31" fillId="0" borderId="10" xfId="0" applyFont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80" fontId="23" fillId="0" borderId="0" xfId="0" applyNumberFormat="1" applyFont="1" applyBorder="1" applyAlignment="1">
      <alignment horizontal="center"/>
    </xf>
    <xf numFmtId="181" fontId="23" fillId="0" borderId="10" xfId="0" applyNumberFormat="1" applyFont="1" applyBorder="1" applyAlignment="1">
      <alignment horizontal="center"/>
    </xf>
    <xf numFmtId="180" fontId="33" fillId="0" borderId="0" xfId="0" applyNumberFormat="1" applyFont="1" applyBorder="1" applyAlignment="1" applyProtection="1">
      <alignment horizontal="center"/>
      <protection locked="0"/>
    </xf>
    <xf numFmtId="180" fontId="23" fillId="0" borderId="10" xfId="0" applyNumberFormat="1" applyFont="1" applyBorder="1" applyAlignment="1">
      <alignment horizontal="center"/>
    </xf>
    <xf numFmtId="180" fontId="81" fillId="0" borderId="0" xfId="0" applyNumberFormat="1" applyFont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180" fontId="23" fillId="0" borderId="0" xfId="0" applyNumberFormat="1" applyFont="1" applyBorder="1" applyAlignment="1">
      <alignment horizontal="center" vertical="center"/>
    </xf>
    <xf numFmtId="180" fontId="8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/>
    </xf>
    <xf numFmtId="180" fontId="34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80" fontId="24" fillId="0" borderId="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/>
    </xf>
    <xf numFmtId="180" fontId="34" fillId="0" borderId="0" xfId="0" applyNumberFormat="1" applyFont="1" applyBorder="1" applyAlignment="1" applyProtection="1">
      <alignment horizontal="center"/>
      <protection locked="0"/>
    </xf>
    <xf numFmtId="180" fontId="24" fillId="0" borderId="10" xfId="0" applyNumberFormat="1" applyFont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18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81" fontId="25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vertical="center" wrapText="1" indent="1"/>
    </xf>
    <xf numFmtId="181" fontId="81" fillId="0" borderId="10" xfId="0" applyNumberFormat="1" applyFont="1" applyFill="1" applyBorder="1" applyAlignment="1">
      <alignment horizontal="center"/>
    </xf>
    <xf numFmtId="181" fontId="81" fillId="0" borderId="0" xfId="0" applyNumberFormat="1" applyFont="1" applyFill="1" applyBorder="1" applyAlignment="1">
      <alignment horizontal="center"/>
    </xf>
    <xf numFmtId="181" fontId="23" fillId="0" borderId="0" xfId="0" applyNumberFormat="1" applyFont="1" applyAlignment="1">
      <alignment horizontal="center"/>
    </xf>
    <xf numFmtId="180" fontId="24" fillId="0" borderId="10" xfId="0" applyNumberFormat="1" applyFont="1" applyFill="1" applyBorder="1" applyAlignment="1">
      <alignment horizontal="center"/>
    </xf>
    <xf numFmtId="180" fontId="82" fillId="0" borderId="10" xfId="0" applyNumberFormat="1" applyFont="1" applyBorder="1" applyAlignment="1">
      <alignment horizontal="center"/>
    </xf>
    <xf numFmtId="180" fontId="23" fillId="0" borderId="0" xfId="0" applyNumberFormat="1" applyFont="1" applyFill="1" applyBorder="1" applyAlignment="1">
      <alignment/>
    </xf>
    <xf numFmtId="180" fontId="23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181" fontId="33" fillId="0" borderId="0" xfId="0" applyNumberFormat="1" applyFont="1" applyFill="1" applyBorder="1" applyAlignment="1">
      <alignment horizontal="center"/>
    </xf>
    <xf numFmtId="181" fontId="24" fillId="0" borderId="0" xfId="0" applyNumberFormat="1" applyFont="1" applyFill="1" applyAlignment="1">
      <alignment horizontal="center"/>
    </xf>
    <xf numFmtId="181" fontId="24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181" fontId="23" fillId="0" borderId="0" xfId="0" applyNumberFormat="1" applyFont="1" applyBorder="1" applyAlignment="1">
      <alignment/>
    </xf>
    <xf numFmtId="180" fontId="23" fillId="0" borderId="10" xfId="0" applyNumberFormat="1" applyFont="1" applyBorder="1" applyAlignment="1">
      <alignment/>
    </xf>
    <xf numFmtId="181" fontId="24" fillId="0" borderId="0" xfId="0" applyNumberFormat="1" applyFont="1" applyBorder="1" applyAlignment="1">
      <alignment/>
    </xf>
    <xf numFmtId="18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181" fontId="80" fillId="0" borderId="10" xfId="0" applyNumberFormat="1" applyFont="1" applyBorder="1" applyAlignment="1">
      <alignment horizontal="center"/>
    </xf>
    <xf numFmtId="181" fontId="80" fillId="0" borderId="0" xfId="0" applyNumberFormat="1" applyFont="1" applyBorder="1" applyAlignment="1">
      <alignment horizontal="center"/>
    </xf>
    <xf numFmtId="180" fontId="23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horizontal="center"/>
    </xf>
    <xf numFmtId="181" fontId="23" fillId="0" borderId="0" xfId="0" applyNumberFormat="1" applyFont="1" applyBorder="1" applyAlignment="1">
      <alignment horizontal="center" vertical="center"/>
    </xf>
    <xf numFmtId="184" fontId="24" fillId="0" borderId="0" xfId="0" applyNumberFormat="1" applyFont="1" applyBorder="1" applyAlignment="1">
      <alignment horizontal="center"/>
    </xf>
    <xf numFmtId="181" fontId="24" fillId="0" borderId="0" xfId="0" applyNumberFormat="1" applyFont="1" applyBorder="1" applyAlignment="1">
      <alignment horizontal="center" vertical="center"/>
    </xf>
    <xf numFmtId="181" fontId="23" fillId="0" borderId="0" xfId="0" applyNumberFormat="1" applyFont="1" applyBorder="1" applyAlignment="1">
      <alignment vertical="center"/>
    </xf>
    <xf numFmtId="181" fontId="83" fillId="0" borderId="0" xfId="0" applyNumberFormat="1" applyFont="1" applyFill="1" applyBorder="1" applyAlignment="1">
      <alignment horizontal="center"/>
    </xf>
    <xf numFmtId="180" fontId="83" fillId="0" borderId="10" xfId="0" applyNumberFormat="1" applyFont="1" applyBorder="1" applyAlignment="1" applyProtection="1">
      <alignment horizontal="center"/>
      <protection locked="0"/>
    </xf>
    <xf numFmtId="180" fontId="83" fillId="0" borderId="0" xfId="0" applyNumberFormat="1" applyFont="1" applyBorder="1" applyAlignment="1" applyProtection="1">
      <alignment horizontal="center"/>
      <protection locked="0"/>
    </xf>
    <xf numFmtId="180" fontId="83" fillId="0" borderId="10" xfId="0" applyNumberFormat="1" applyFont="1" applyFill="1" applyBorder="1" applyAlignment="1">
      <alignment horizontal="center"/>
    </xf>
    <xf numFmtId="180" fontId="83" fillId="0" borderId="0" xfId="0" applyNumberFormat="1" applyFont="1" applyFill="1" applyBorder="1" applyAlignment="1">
      <alignment horizontal="center"/>
    </xf>
    <xf numFmtId="18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84" fillId="0" borderId="10" xfId="0" applyFont="1" applyBorder="1" applyAlignment="1">
      <alignment vertical="center" wrapText="1"/>
    </xf>
    <xf numFmtId="0" fontId="83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/>
    </xf>
    <xf numFmtId="181" fontId="85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181" fontId="23" fillId="0" borderId="0" xfId="0" applyNumberFormat="1" applyFont="1" applyFill="1" applyBorder="1" applyAlignment="1">
      <alignment horizontal="center"/>
    </xf>
    <xf numFmtId="181" fontId="23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>
      <alignment/>
    </xf>
    <xf numFmtId="180" fontId="3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3" fontId="2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181" fontId="23" fillId="0" borderId="0" xfId="0" applyNumberFormat="1" applyFont="1" applyFill="1" applyBorder="1" applyAlignment="1">
      <alignment/>
    </xf>
    <xf numFmtId="0" fontId="31" fillId="0" borderId="0" xfId="0" applyFont="1" applyAlignment="1">
      <alignment horizontal="left" vertical="center" indent="1"/>
    </xf>
    <xf numFmtId="181" fontId="23" fillId="0" borderId="0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Alignment="1">
      <alignment horizontal="center"/>
    </xf>
    <xf numFmtId="0" fontId="80" fillId="0" borderId="0" xfId="0" applyFont="1" applyBorder="1" applyAlignment="1">
      <alignment/>
    </xf>
    <xf numFmtId="181" fontId="81" fillId="0" borderId="0" xfId="0" applyNumberFormat="1" applyFont="1" applyBorder="1" applyAlignment="1">
      <alignment horizontal="center"/>
    </xf>
    <xf numFmtId="18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80" fontId="23" fillId="0" borderId="0" xfId="0" applyNumberFormat="1" applyFont="1" applyFill="1" applyBorder="1" applyAlignment="1">
      <alignment/>
    </xf>
    <xf numFmtId="181" fontId="23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81" fontId="83" fillId="0" borderId="0" xfId="0" applyNumberFormat="1" applyFont="1" applyBorder="1" applyAlignment="1" applyProtection="1">
      <alignment horizontal="center"/>
      <protection locked="0"/>
    </xf>
    <xf numFmtId="180" fontId="83" fillId="0" borderId="10" xfId="0" applyNumberFormat="1" applyFont="1" applyBorder="1" applyAlignment="1">
      <alignment horizontal="center"/>
    </xf>
    <xf numFmtId="180" fontId="83" fillId="0" borderId="0" xfId="0" applyNumberFormat="1" applyFont="1" applyBorder="1" applyAlignment="1">
      <alignment horizontal="center"/>
    </xf>
    <xf numFmtId="181" fontId="85" fillId="0" borderId="0" xfId="0" applyNumberFormat="1" applyFont="1" applyBorder="1" applyAlignment="1">
      <alignment horizontal="center"/>
    </xf>
    <xf numFmtId="181" fontId="27" fillId="0" borderId="0" xfId="0" applyNumberFormat="1" applyFont="1" applyBorder="1" applyAlignment="1">
      <alignment horizontal="center"/>
    </xf>
    <xf numFmtId="181" fontId="26" fillId="0" borderId="0" xfId="0" applyNumberFormat="1" applyFont="1" applyBorder="1" applyAlignment="1">
      <alignment horizontal="center"/>
    </xf>
    <xf numFmtId="181" fontId="26" fillId="0" borderId="10" xfId="0" applyNumberFormat="1" applyFont="1" applyBorder="1" applyAlignment="1">
      <alignment horizontal="center"/>
    </xf>
    <xf numFmtId="181" fontId="27" fillId="0" borderId="0" xfId="0" applyNumberFormat="1" applyFont="1" applyFill="1" applyBorder="1" applyAlignment="1">
      <alignment horizontal="center"/>
    </xf>
    <xf numFmtId="181" fontId="27" fillId="0" borderId="10" xfId="0" applyNumberFormat="1" applyFont="1" applyBorder="1" applyAlignment="1">
      <alignment horizontal="center"/>
    </xf>
    <xf numFmtId="181" fontId="27" fillId="0" borderId="10" xfId="0" applyNumberFormat="1" applyFont="1" applyFill="1" applyBorder="1" applyAlignment="1">
      <alignment horizontal="center"/>
    </xf>
    <xf numFmtId="181" fontId="86" fillId="0" borderId="0" xfId="0" applyNumberFormat="1" applyFont="1" applyBorder="1" applyAlignment="1">
      <alignment horizontal="center"/>
    </xf>
    <xf numFmtId="181" fontId="86" fillId="0" borderId="10" xfId="0" applyNumberFormat="1" applyFont="1" applyBorder="1" applyAlignment="1">
      <alignment horizontal="center"/>
    </xf>
    <xf numFmtId="181" fontId="23" fillId="0" borderId="0" xfId="0" applyNumberFormat="1" applyFont="1" applyAlignment="1">
      <alignment/>
    </xf>
    <xf numFmtId="181" fontId="82" fillId="0" borderId="0" xfId="0" applyNumberFormat="1" applyFont="1" applyBorder="1" applyAlignment="1">
      <alignment horizontal="center"/>
    </xf>
    <xf numFmtId="181" fontId="80" fillId="0" borderId="0" xfId="0" applyNumberFormat="1" applyFont="1" applyFill="1" applyBorder="1" applyAlignment="1">
      <alignment horizontal="center"/>
    </xf>
    <xf numFmtId="181" fontId="80" fillId="0" borderId="10" xfId="0" applyNumberFormat="1" applyFont="1" applyFill="1" applyBorder="1" applyAlignment="1">
      <alignment horizontal="center"/>
    </xf>
    <xf numFmtId="180" fontId="80" fillId="0" borderId="0" xfId="0" applyNumberFormat="1" applyFont="1" applyFill="1" applyBorder="1" applyAlignment="1">
      <alignment horizontal="center"/>
    </xf>
    <xf numFmtId="180" fontId="80" fillId="0" borderId="10" xfId="0" applyNumberFormat="1" applyFont="1" applyFill="1" applyBorder="1" applyAlignment="1">
      <alignment horizontal="center"/>
    </xf>
    <xf numFmtId="181" fontId="83" fillId="0" borderId="10" xfId="0" applyNumberFormat="1" applyFont="1" applyBorder="1" applyAlignment="1" applyProtection="1">
      <alignment horizontal="center"/>
      <protection locked="0"/>
    </xf>
    <xf numFmtId="181" fontId="23" fillId="0" borderId="0" xfId="61" applyNumberFormat="1" applyFont="1" applyBorder="1" applyAlignment="1">
      <alignment horizontal="center"/>
      <protection/>
    </xf>
    <xf numFmtId="180" fontId="87" fillId="0" borderId="0" xfId="0" applyNumberFormat="1" applyFont="1" applyBorder="1" applyAlignment="1" applyProtection="1">
      <alignment horizontal="center"/>
      <protection locked="0"/>
    </xf>
    <xf numFmtId="180" fontId="87" fillId="0" borderId="10" xfId="0" applyNumberFormat="1" applyFont="1" applyBorder="1" applyAlignment="1" applyProtection="1">
      <alignment horizontal="center"/>
      <protection locked="0"/>
    </xf>
    <xf numFmtId="180" fontId="26" fillId="0" borderId="10" xfId="0" applyNumberFormat="1" applyFont="1" applyBorder="1" applyAlignment="1">
      <alignment horizontal="center"/>
    </xf>
    <xf numFmtId="180" fontId="26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88" fillId="0" borderId="0" xfId="0" applyFont="1" applyAlignment="1">
      <alignment vertical="center"/>
    </xf>
    <xf numFmtId="0" fontId="80" fillId="0" borderId="0" xfId="0" applyFont="1" applyFill="1" applyBorder="1" applyAlignment="1">
      <alignment horizontal="center"/>
    </xf>
    <xf numFmtId="181" fontId="87" fillId="0" borderId="10" xfId="0" applyNumberFormat="1" applyFont="1" applyBorder="1" applyAlignment="1" applyProtection="1">
      <alignment horizontal="center"/>
      <protection locked="0"/>
    </xf>
    <xf numFmtId="181" fontId="87" fillId="0" borderId="10" xfId="0" applyNumberFormat="1" applyFont="1" applyBorder="1" applyAlignment="1" applyProtection="1">
      <alignment/>
      <protection locked="0"/>
    </xf>
    <xf numFmtId="181" fontId="87" fillId="0" borderId="0" xfId="0" applyNumberFormat="1" applyFont="1" applyBorder="1" applyAlignment="1" applyProtection="1">
      <alignment horizontal="center"/>
      <protection locked="0"/>
    </xf>
    <xf numFmtId="181" fontId="89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81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Percent 2" xfId="74"/>
    <cellStyle name="Percent 2 2" xfId="75"/>
    <cellStyle name="Percent 3" xfId="76"/>
    <cellStyle name="Percent 4" xfId="77"/>
    <cellStyle name="Percent 5" xfId="78"/>
    <cellStyle name="Percent 6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4-9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9-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GFSY Guideline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Annex1"/>
      <sheetName val="Annex2"/>
      <sheetName val="OtherThanCashData Checks Report"/>
      <sheetName val="Cash Data Checks Report"/>
      <sheetName val="StatementITS"/>
      <sheetName val="StatementIITS"/>
      <sheetName val="Table1TS"/>
      <sheetName val="Table2TS"/>
      <sheetName val="Table3TS"/>
      <sheetName val="Table7TS"/>
      <sheetName val="Table8TS"/>
      <sheetName val="Table4TS"/>
      <sheetName val="Table5TS"/>
      <sheetName val="Table6TS"/>
      <sheetName val="Table9TS"/>
      <sheetName val="Control"/>
      <sheetName val="Report Form"/>
    </sheetNames>
    <sheetDataSet>
      <sheetData sheetId="10">
        <row r="56">
          <cell r="D56">
            <v>2509.4</v>
          </cell>
        </row>
        <row r="64">
          <cell r="D64">
            <v>7051.099999999999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42">
          <cell r="L42">
            <v>-47.1</v>
          </cell>
        </row>
        <row r="43">
          <cell r="L43">
            <v>-61.800000000000004</v>
          </cell>
        </row>
        <row r="44">
          <cell r="L44">
            <v>-111</v>
          </cell>
        </row>
        <row r="45">
          <cell r="L45">
            <v>98.40000000000008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18"/>
  <sheetViews>
    <sheetView tabSelected="1" zoomScaleSheetLayoutView="100" zoomScalePageLayoutView="0" workbookViewId="0" topLeftCell="B1">
      <pane xSplit="2" topLeftCell="GI1" activePane="topRight" state="frozen"/>
      <selection pane="topLeft" activeCell="B1" sqref="B1"/>
      <selection pane="topRight" activeCell="GS16" sqref="GS16"/>
    </sheetView>
  </sheetViews>
  <sheetFormatPr defaultColWidth="9.140625" defaultRowHeight="12.75"/>
  <cols>
    <col min="1" max="1" width="17.7109375" style="0" bestFit="1" customWidth="1"/>
    <col min="2" max="2" width="45.7109375" style="0" customWidth="1"/>
    <col min="3" max="3" width="6.8515625" style="0" customWidth="1"/>
    <col min="4" max="4" width="13.7109375" style="0" customWidth="1"/>
    <col min="5" max="5" width="17.57421875" style="0" customWidth="1"/>
    <col min="6" max="6" width="9.8515625" style="0" bestFit="1" customWidth="1"/>
    <col min="7" max="7" width="13.28125" style="0" customWidth="1"/>
    <col min="8" max="8" width="9.8515625" style="0" bestFit="1" customWidth="1"/>
    <col min="9" max="9" width="11.57421875" style="0" customWidth="1"/>
    <col min="10" max="10" width="11.8515625" style="0" customWidth="1"/>
    <col min="11" max="11" width="13.28125" style="0" customWidth="1"/>
    <col min="12" max="12" width="17.57421875" style="0" customWidth="1"/>
    <col min="13" max="13" width="18.00390625" style="0" customWidth="1"/>
    <col min="14" max="14" width="14.57421875" style="0" customWidth="1"/>
    <col min="15" max="15" width="16.00390625" style="0" customWidth="1"/>
    <col min="16" max="16" width="11.8515625" style="0" customWidth="1"/>
    <col min="17" max="17" width="18.421875" style="0" customWidth="1"/>
    <col min="18" max="18" width="9.8515625" style="0" bestFit="1" customWidth="1"/>
    <col min="19" max="19" width="11.8515625" style="0" customWidth="1"/>
    <col min="20" max="21" width="9.8515625" style="0" bestFit="1" customWidth="1"/>
    <col min="22" max="22" width="11.00390625" style="0" customWidth="1"/>
    <col min="23" max="23" width="11.140625" style="0" customWidth="1"/>
    <col min="24" max="24" width="17.00390625" style="0" customWidth="1"/>
    <col min="25" max="25" width="15.28125" style="0" customWidth="1"/>
    <col min="26" max="26" width="12.421875" style="0" customWidth="1"/>
    <col min="27" max="27" width="14.140625" style="0" customWidth="1"/>
    <col min="28" max="28" width="10.8515625" style="0" customWidth="1"/>
    <col min="29" max="29" width="14.8515625" style="0" customWidth="1"/>
    <col min="30" max="30" width="9.8515625" style="0" bestFit="1" customWidth="1"/>
    <col min="31" max="31" width="11.421875" style="0" customWidth="1"/>
    <col min="32" max="32" width="10.7109375" style="0" bestFit="1" customWidth="1"/>
    <col min="33" max="33" width="9.8515625" style="0" bestFit="1" customWidth="1"/>
    <col min="34" max="34" width="10.7109375" style="0" bestFit="1" customWidth="1"/>
    <col min="35" max="35" width="11.28125" style="0" customWidth="1"/>
    <col min="36" max="36" width="15.421875" style="0" customWidth="1"/>
    <col min="37" max="37" width="14.57421875" style="0" customWidth="1"/>
    <col min="38" max="38" width="12.57421875" style="0" customWidth="1"/>
    <col min="39" max="39" width="13.8515625" style="0" customWidth="1"/>
    <col min="40" max="40" width="11.00390625" style="0" customWidth="1"/>
    <col min="41" max="41" width="15.7109375" style="0" customWidth="1"/>
    <col min="42" max="44" width="10.7109375" style="0" bestFit="1" customWidth="1"/>
    <col min="45" max="45" width="10.28125" style="0" bestFit="1" customWidth="1"/>
    <col min="46" max="46" width="10.7109375" style="0" bestFit="1" customWidth="1"/>
    <col min="47" max="47" width="12.421875" style="0" customWidth="1"/>
    <col min="48" max="48" width="15.00390625" style="0" customWidth="1"/>
    <col min="49" max="49" width="14.57421875" style="0" customWidth="1"/>
    <col min="50" max="50" width="12.28125" style="0" customWidth="1"/>
    <col min="51" max="51" width="14.421875" style="0" customWidth="1"/>
    <col min="52" max="52" width="10.8515625" style="0" customWidth="1"/>
    <col min="53" max="53" width="15.28125" style="0" customWidth="1"/>
    <col min="54" max="54" width="9.8515625" style="0" bestFit="1" customWidth="1"/>
    <col min="55" max="56" width="10.7109375" style="0" bestFit="1" customWidth="1"/>
    <col min="57" max="57" width="9.8515625" style="0" bestFit="1" customWidth="1"/>
    <col min="58" max="58" width="10.7109375" style="0" bestFit="1" customWidth="1"/>
    <col min="59" max="59" width="11.421875" style="0" customWidth="1"/>
    <col min="60" max="60" width="15.140625" style="0" customWidth="1"/>
    <col min="61" max="61" width="14.421875" style="0" customWidth="1"/>
    <col min="62" max="62" width="13.57421875" style="0" customWidth="1"/>
    <col min="63" max="63" width="14.00390625" style="0" customWidth="1"/>
    <col min="64" max="64" width="10.8515625" style="0" customWidth="1"/>
    <col min="65" max="65" width="14.8515625" style="0" customWidth="1"/>
    <col min="66" max="66" width="9.8515625" style="0" bestFit="1" customWidth="1"/>
    <col min="67" max="67" width="10.7109375" style="0" bestFit="1" customWidth="1"/>
    <col min="68" max="69" width="9.8515625" style="0" bestFit="1" customWidth="1"/>
    <col min="70" max="70" width="10.7109375" style="0" bestFit="1" customWidth="1"/>
    <col min="71" max="71" width="11.00390625" style="0" customWidth="1"/>
    <col min="72" max="72" width="15.140625" style="0" customWidth="1"/>
    <col min="73" max="73" width="14.421875" style="0" customWidth="1"/>
    <col min="74" max="74" width="12.57421875" style="0" customWidth="1"/>
    <col min="75" max="75" width="14.140625" style="0" customWidth="1"/>
    <col min="76" max="76" width="11.8515625" style="0" customWidth="1"/>
    <col min="77" max="77" width="15.28125" style="0" customWidth="1"/>
    <col min="78" max="78" width="9.8515625" style="0" bestFit="1" customWidth="1"/>
    <col min="79" max="79" width="10.7109375" style="0" bestFit="1" customWidth="1"/>
    <col min="80" max="81" width="9.8515625" style="0" bestFit="1" customWidth="1"/>
    <col min="82" max="82" width="10.8515625" style="0" customWidth="1"/>
    <col min="83" max="83" width="11.57421875" style="0" customWidth="1"/>
    <col min="84" max="84" width="16.421875" style="0" customWidth="1"/>
    <col min="85" max="85" width="15.00390625" style="0" customWidth="1"/>
    <col min="86" max="86" width="13.421875" style="0" customWidth="1"/>
    <col min="87" max="87" width="14.00390625" style="0" customWidth="1"/>
    <col min="88" max="88" width="10.7109375" style="0" customWidth="1"/>
    <col min="89" max="89" width="15.28125" style="0" customWidth="1"/>
    <col min="90" max="90" width="9.8515625" style="0" bestFit="1" customWidth="1"/>
    <col min="91" max="91" width="10.7109375" style="0" bestFit="1" customWidth="1"/>
    <col min="92" max="93" width="9.8515625" style="0" bestFit="1" customWidth="1"/>
    <col min="94" max="94" width="10.7109375" style="0" customWidth="1"/>
    <col min="95" max="95" width="11.00390625" style="0" customWidth="1"/>
    <col min="96" max="96" width="15.28125" style="0" customWidth="1"/>
    <col min="97" max="97" width="14.7109375" style="0" customWidth="1"/>
    <col min="98" max="98" width="12.7109375" style="0" customWidth="1"/>
    <col min="99" max="99" width="14.28125" style="0" customWidth="1"/>
    <col min="100" max="100" width="11.8515625" style="0" customWidth="1"/>
    <col min="101" max="101" width="16.00390625" style="0" customWidth="1"/>
    <col min="102" max="102" width="9.8515625" style="0" bestFit="1" customWidth="1"/>
    <col min="103" max="103" width="11.421875" style="0" customWidth="1"/>
    <col min="104" max="105" width="9.8515625" style="0" bestFit="1" customWidth="1"/>
    <col min="106" max="107" width="11.28125" style="0" customWidth="1"/>
    <col min="108" max="108" width="15.421875" style="0" customWidth="1"/>
    <col min="109" max="109" width="14.57421875" style="0" customWidth="1"/>
    <col min="110" max="110" width="13.140625" style="0" customWidth="1"/>
    <col min="111" max="111" width="15.140625" style="0" customWidth="1"/>
    <col min="112" max="112" width="10.57421875" style="0" customWidth="1"/>
    <col min="113" max="113" width="14.8515625" style="0" customWidth="1"/>
    <col min="114" max="114" width="9.8515625" style="0" bestFit="1" customWidth="1"/>
    <col min="115" max="115" width="10.7109375" style="0" bestFit="1" customWidth="1"/>
    <col min="116" max="117" width="9.8515625" style="0" bestFit="1" customWidth="1"/>
    <col min="118" max="118" width="11.421875" style="0" customWidth="1"/>
    <col min="119" max="119" width="11.7109375" style="0" customWidth="1"/>
    <col min="120" max="120" width="15.140625" style="0" customWidth="1"/>
    <col min="121" max="121" width="14.7109375" style="0" customWidth="1"/>
    <col min="122" max="122" width="13.8515625" style="0" customWidth="1"/>
    <col min="123" max="123" width="14.57421875" style="0" customWidth="1"/>
    <col min="124" max="124" width="10.7109375" style="5" customWidth="1"/>
    <col min="125" max="125" width="14.8515625" style="0" customWidth="1"/>
    <col min="126" max="126" width="12.00390625" style="0" bestFit="1" customWidth="1"/>
    <col min="127" max="127" width="10.7109375" style="0" bestFit="1" customWidth="1"/>
    <col min="128" max="128" width="10.421875" style="0" bestFit="1" customWidth="1"/>
    <col min="129" max="129" width="9.8515625" style="0" bestFit="1" customWidth="1"/>
    <col min="130" max="130" width="10.421875" style="0" bestFit="1" customWidth="1"/>
    <col min="131" max="131" width="11.7109375" style="0" customWidth="1"/>
    <col min="132" max="132" width="15.28125" style="0" customWidth="1"/>
    <col min="133" max="133" width="14.8515625" style="0" customWidth="1"/>
    <col min="134" max="134" width="13.28125" style="0" customWidth="1"/>
    <col min="135" max="135" width="14.7109375" style="0" customWidth="1"/>
    <col min="136" max="136" width="12.140625" style="0" customWidth="1"/>
    <col min="137" max="137" width="15.421875" style="0" customWidth="1"/>
    <col min="138" max="138" width="10.57421875" style="0" bestFit="1" customWidth="1"/>
    <col min="139" max="139" width="11.7109375" style="0" customWidth="1"/>
    <col min="140" max="140" width="9.8515625" style="0" bestFit="1" customWidth="1"/>
    <col min="141" max="141" width="14.140625" style="0" customWidth="1"/>
    <col min="142" max="142" width="11.00390625" style="0" customWidth="1"/>
    <col min="143" max="143" width="11.8515625" style="0" customWidth="1"/>
    <col min="144" max="145" width="14.8515625" style="0" customWidth="1"/>
    <col min="146" max="146" width="13.140625" style="0" customWidth="1"/>
    <col min="147" max="147" width="14.7109375" style="0" customWidth="1"/>
    <col min="148" max="148" width="11.00390625" style="5" bestFit="1" customWidth="1"/>
    <col min="149" max="149" width="15.421875" style="0" customWidth="1"/>
    <col min="150" max="150" width="11.00390625" style="0" bestFit="1" customWidth="1"/>
    <col min="151" max="151" width="11.140625" style="0" customWidth="1"/>
    <col min="152" max="152" width="10.421875" style="0" bestFit="1" customWidth="1"/>
    <col min="153" max="153" width="10.7109375" style="0" bestFit="1" customWidth="1"/>
    <col min="154" max="154" width="10.421875" style="0" bestFit="1" customWidth="1"/>
    <col min="155" max="155" width="12.00390625" style="0" customWidth="1"/>
    <col min="156" max="156" width="15.8515625" style="0" customWidth="1"/>
    <col min="157" max="157" width="14.421875" style="0" customWidth="1"/>
    <col min="158" max="158" width="13.57421875" style="0" customWidth="1"/>
    <col min="159" max="159" width="15.00390625" style="0" customWidth="1"/>
    <col min="160" max="160" width="10.7109375" style="0" bestFit="1" customWidth="1"/>
    <col min="161" max="161" width="16.28125" style="0" customWidth="1"/>
    <col min="162" max="162" width="10.57421875" style="0" bestFit="1" customWidth="1"/>
    <col min="163" max="163" width="10.7109375" style="0" bestFit="1" customWidth="1"/>
    <col min="164" max="164" width="11.00390625" style="0" bestFit="1" customWidth="1"/>
    <col min="165" max="165" width="10.57421875" style="0" bestFit="1" customWidth="1"/>
    <col min="166" max="166" width="11.00390625" style="0" bestFit="1" customWidth="1"/>
    <col min="167" max="167" width="11.7109375" style="0" customWidth="1"/>
    <col min="168" max="168" width="15.57421875" style="0" customWidth="1"/>
    <col min="169" max="169" width="14.57421875" style="0" customWidth="1"/>
    <col min="170" max="170" width="12.421875" style="0" customWidth="1"/>
    <col min="171" max="171" width="14.7109375" style="0" customWidth="1"/>
    <col min="172" max="172" width="11.28125" style="0" bestFit="1" customWidth="1"/>
    <col min="173" max="173" width="16.00390625" style="0" customWidth="1"/>
    <col min="174" max="174" width="11.00390625" style="0" bestFit="1" customWidth="1"/>
    <col min="175" max="175" width="10.7109375" style="0" bestFit="1" customWidth="1"/>
    <col min="176" max="177" width="11.28125" style="0" bestFit="1" customWidth="1"/>
    <col min="178" max="178" width="13.00390625" style="0" customWidth="1"/>
    <col min="179" max="179" width="11.8515625" style="0" customWidth="1"/>
    <col min="180" max="180" width="15.421875" style="0" customWidth="1"/>
    <col min="181" max="181" width="16.7109375" style="0" customWidth="1"/>
    <col min="182" max="182" width="13.57421875" style="0" customWidth="1"/>
    <col min="183" max="188" width="15.140625" style="0" customWidth="1"/>
    <col min="189" max="189" width="11.140625" style="0" customWidth="1"/>
    <col min="190" max="190" width="10.7109375" style="0" bestFit="1" customWidth="1"/>
    <col min="191" max="191" width="10.8515625" style="0" customWidth="1"/>
    <col min="192" max="192" width="15.00390625" style="0" customWidth="1"/>
    <col min="193" max="193" width="16.421875" style="0" customWidth="1"/>
    <col min="194" max="194" width="13.57421875" style="0" customWidth="1"/>
    <col min="195" max="195" width="13.00390625" style="0" customWidth="1"/>
    <col min="196" max="196" width="11.8515625" style="0" customWidth="1"/>
    <col min="197" max="197" width="16.28125" style="0" customWidth="1"/>
    <col min="198" max="198" width="10.8515625" style="0" bestFit="1" customWidth="1"/>
    <col min="199" max="199" width="11.421875" style="0" customWidth="1"/>
    <col min="203" max="203" width="12.00390625" style="0" customWidth="1"/>
    <col min="204" max="205" width="13.7109375" style="0" customWidth="1"/>
    <col min="206" max="206" width="12.7109375" style="0" customWidth="1"/>
    <col min="207" max="207" width="13.00390625" style="0" customWidth="1"/>
    <col min="208" max="208" width="10.8515625" style="0" customWidth="1"/>
  </cols>
  <sheetData>
    <row r="1" spans="1:189" ht="15">
      <c r="A1" s="98">
        <v>735.8999999999994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100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100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100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100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100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100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100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100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100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1"/>
    </row>
    <row r="2" spans="1:189" ht="15">
      <c r="A2" s="98">
        <v>669.5999999999995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00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100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100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100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100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100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100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100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100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1"/>
    </row>
    <row r="3" spans="1:207" ht="15">
      <c r="A3" s="98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0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100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100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100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100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100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100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100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100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1"/>
      <c r="GN3" s="5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</row>
    <row r="4" spans="1:196" s="1" customFormat="1" ht="48.75" customHeight="1">
      <c r="A4" s="79">
        <v>20.5</v>
      </c>
      <c r="B4" s="99" t="s">
        <v>64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0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100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100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1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0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100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100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100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100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100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N4" s="5"/>
    </row>
    <row r="5" spans="1:196" s="1" customFormat="1" ht="18">
      <c r="A5" s="79">
        <v>45.79999999999998</v>
      </c>
      <c r="B5" s="103"/>
      <c r="C5" s="79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0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100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100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00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100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100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100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100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100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00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100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I5" s="22"/>
      <c r="GN5" s="5"/>
    </row>
    <row r="6" spans="1:207" s="18" customFormat="1" ht="18">
      <c r="A6" s="79">
        <v>631.1000000000001</v>
      </c>
      <c r="B6" s="234" t="s">
        <v>7</v>
      </c>
      <c r="C6" s="235" t="s">
        <v>70</v>
      </c>
      <c r="D6" s="236" t="s">
        <v>51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 t="s">
        <v>52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 t="s">
        <v>53</v>
      </c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 t="s">
        <v>54</v>
      </c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7" t="s">
        <v>55</v>
      </c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7" t="s">
        <v>56</v>
      </c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7" t="s">
        <v>57</v>
      </c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7" t="s">
        <v>59</v>
      </c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7" t="s">
        <v>60</v>
      </c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7" t="s">
        <v>61</v>
      </c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7" t="s">
        <v>63</v>
      </c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7" t="s">
        <v>66</v>
      </c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7" t="s">
        <v>67</v>
      </c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7" t="s">
        <v>68</v>
      </c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7" t="s">
        <v>69</v>
      </c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>
        <v>2021</v>
      </c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7">
        <v>2022</v>
      </c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</row>
    <row r="7" spans="1:207" s="18" customFormat="1" ht="36">
      <c r="A7" s="79">
        <v>126.59999999999991</v>
      </c>
      <c r="B7" s="234"/>
      <c r="C7" s="235"/>
      <c r="D7" s="105" t="s">
        <v>39</v>
      </c>
      <c r="E7" s="105" t="s">
        <v>40</v>
      </c>
      <c r="F7" s="105" t="s">
        <v>41</v>
      </c>
      <c r="G7" s="105" t="s">
        <v>42</v>
      </c>
      <c r="H7" s="105" t="s">
        <v>43</v>
      </c>
      <c r="I7" s="105" t="s">
        <v>44</v>
      </c>
      <c r="J7" s="105" t="s">
        <v>45</v>
      </c>
      <c r="K7" s="105" t="s">
        <v>46</v>
      </c>
      <c r="L7" s="105" t="s">
        <v>47</v>
      </c>
      <c r="M7" s="105" t="s">
        <v>48</v>
      </c>
      <c r="N7" s="105" t="s">
        <v>49</v>
      </c>
      <c r="O7" s="105" t="s">
        <v>50</v>
      </c>
      <c r="P7" s="106" t="s">
        <v>39</v>
      </c>
      <c r="Q7" s="105" t="s">
        <v>40</v>
      </c>
      <c r="R7" s="105" t="s">
        <v>41</v>
      </c>
      <c r="S7" s="105" t="s">
        <v>42</v>
      </c>
      <c r="T7" s="105" t="s">
        <v>43</v>
      </c>
      <c r="U7" s="105" t="s">
        <v>44</v>
      </c>
      <c r="V7" s="105" t="s">
        <v>45</v>
      </c>
      <c r="W7" s="105" t="s">
        <v>46</v>
      </c>
      <c r="X7" s="105" t="s">
        <v>47</v>
      </c>
      <c r="Y7" s="105" t="s">
        <v>48</v>
      </c>
      <c r="Z7" s="105" t="s">
        <v>49</v>
      </c>
      <c r="AA7" s="105" t="s">
        <v>50</v>
      </c>
      <c r="AB7" s="106" t="s">
        <v>39</v>
      </c>
      <c r="AC7" s="105" t="s">
        <v>40</v>
      </c>
      <c r="AD7" s="105" t="s">
        <v>41</v>
      </c>
      <c r="AE7" s="105" t="s">
        <v>42</v>
      </c>
      <c r="AF7" s="105" t="s">
        <v>43</v>
      </c>
      <c r="AG7" s="105" t="s">
        <v>44</v>
      </c>
      <c r="AH7" s="105" t="s">
        <v>45</v>
      </c>
      <c r="AI7" s="105" t="s">
        <v>46</v>
      </c>
      <c r="AJ7" s="105" t="s">
        <v>47</v>
      </c>
      <c r="AK7" s="105" t="s">
        <v>48</v>
      </c>
      <c r="AL7" s="105" t="s">
        <v>49</v>
      </c>
      <c r="AM7" s="105" t="s">
        <v>50</v>
      </c>
      <c r="AN7" s="105" t="s">
        <v>39</v>
      </c>
      <c r="AO7" s="105" t="s">
        <v>40</v>
      </c>
      <c r="AP7" s="105" t="s">
        <v>41</v>
      </c>
      <c r="AQ7" s="105" t="s">
        <v>42</v>
      </c>
      <c r="AR7" s="105" t="s">
        <v>43</v>
      </c>
      <c r="AS7" s="105" t="s">
        <v>44</v>
      </c>
      <c r="AT7" s="105" t="s">
        <v>45</v>
      </c>
      <c r="AU7" s="105" t="s">
        <v>46</v>
      </c>
      <c r="AV7" s="105" t="s">
        <v>47</v>
      </c>
      <c r="AW7" s="105" t="s">
        <v>48</v>
      </c>
      <c r="AX7" s="105" t="s">
        <v>49</v>
      </c>
      <c r="AY7" s="105" t="s">
        <v>50</v>
      </c>
      <c r="AZ7" s="105" t="s">
        <v>39</v>
      </c>
      <c r="BA7" s="105" t="s">
        <v>40</v>
      </c>
      <c r="BB7" s="105" t="s">
        <v>41</v>
      </c>
      <c r="BC7" s="105" t="s">
        <v>42</v>
      </c>
      <c r="BD7" s="105" t="s">
        <v>43</v>
      </c>
      <c r="BE7" s="105" t="s">
        <v>44</v>
      </c>
      <c r="BF7" s="105" t="s">
        <v>45</v>
      </c>
      <c r="BG7" s="105" t="s">
        <v>46</v>
      </c>
      <c r="BH7" s="105" t="s">
        <v>47</v>
      </c>
      <c r="BI7" s="105" t="s">
        <v>48</v>
      </c>
      <c r="BJ7" s="105" t="s">
        <v>49</v>
      </c>
      <c r="BK7" s="105" t="s">
        <v>50</v>
      </c>
      <c r="BL7" s="106" t="s">
        <v>39</v>
      </c>
      <c r="BM7" s="105" t="s">
        <v>40</v>
      </c>
      <c r="BN7" s="105" t="s">
        <v>41</v>
      </c>
      <c r="BO7" s="105" t="s">
        <v>42</v>
      </c>
      <c r="BP7" s="105" t="s">
        <v>43</v>
      </c>
      <c r="BQ7" s="105" t="s">
        <v>44</v>
      </c>
      <c r="BR7" s="105" t="s">
        <v>45</v>
      </c>
      <c r="BS7" s="105" t="s">
        <v>46</v>
      </c>
      <c r="BT7" s="105" t="s">
        <v>47</v>
      </c>
      <c r="BU7" s="105" t="s">
        <v>48</v>
      </c>
      <c r="BV7" s="105" t="s">
        <v>49</v>
      </c>
      <c r="BW7" s="105" t="s">
        <v>50</v>
      </c>
      <c r="BX7" s="106" t="s">
        <v>39</v>
      </c>
      <c r="BY7" s="105" t="s">
        <v>40</v>
      </c>
      <c r="BZ7" s="105" t="s">
        <v>41</v>
      </c>
      <c r="CA7" s="105" t="s">
        <v>42</v>
      </c>
      <c r="CB7" s="105" t="s">
        <v>43</v>
      </c>
      <c r="CC7" s="105" t="s">
        <v>44</v>
      </c>
      <c r="CD7" s="105" t="s">
        <v>45</v>
      </c>
      <c r="CE7" s="105" t="s">
        <v>46</v>
      </c>
      <c r="CF7" s="105" t="s">
        <v>47</v>
      </c>
      <c r="CG7" s="105" t="s">
        <v>48</v>
      </c>
      <c r="CH7" s="105" t="s">
        <v>49</v>
      </c>
      <c r="CI7" s="105" t="s">
        <v>50</v>
      </c>
      <c r="CJ7" s="106" t="s">
        <v>39</v>
      </c>
      <c r="CK7" s="105" t="s">
        <v>40</v>
      </c>
      <c r="CL7" s="105" t="s">
        <v>41</v>
      </c>
      <c r="CM7" s="105" t="s">
        <v>42</v>
      </c>
      <c r="CN7" s="105" t="s">
        <v>43</v>
      </c>
      <c r="CO7" s="105" t="s">
        <v>44</v>
      </c>
      <c r="CP7" s="105" t="s">
        <v>45</v>
      </c>
      <c r="CQ7" s="105" t="s">
        <v>46</v>
      </c>
      <c r="CR7" s="105" t="s">
        <v>47</v>
      </c>
      <c r="CS7" s="105" t="s">
        <v>48</v>
      </c>
      <c r="CT7" s="105" t="s">
        <v>49</v>
      </c>
      <c r="CU7" s="105" t="s">
        <v>50</v>
      </c>
      <c r="CV7" s="106" t="s">
        <v>39</v>
      </c>
      <c r="CW7" s="105" t="s">
        <v>40</v>
      </c>
      <c r="CX7" s="105" t="s">
        <v>41</v>
      </c>
      <c r="CY7" s="105" t="s">
        <v>42</v>
      </c>
      <c r="CZ7" s="105" t="s">
        <v>43</v>
      </c>
      <c r="DA7" s="105" t="s">
        <v>44</v>
      </c>
      <c r="DB7" s="105" t="s">
        <v>45</v>
      </c>
      <c r="DC7" s="105" t="s">
        <v>46</v>
      </c>
      <c r="DD7" s="105" t="s">
        <v>47</v>
      </c>
      <c r="DE7" s="105" t="s">
        <v>48</v>
      </c>
      <c r="DF7" s="105" t="s">
        <v>49</v>
      </c>
      <c r="DG7" s="105" t="s">
        <v>50</v>
      </c>
      <c r="DH7" s="106" t="s">
        <v>39</v>
      </c>
      <c r="DI7" s="105" t="s">
        <v>40</v>
      </c>
      <c r="DJ7" s="105" t="s">
        <v>41</v>
      </c>
      <c r="DK7" s="105" t="s">
        <v>42</v>
      </c>
      <c r="DL7" s="105" t="s">
        <v>43</v>
      </c>
      <c r="DM7" s="105" t="s">
        <v>44</v>
      </c>
      <c r="DN7" s="105" t="s">
        <v>45</v>
      </c>
      <c r="DO7" s="105" t="s">
        <v>46</v>
      </c>
      <c r="DP7" s="105" t="s">
        <v>47</v>
      </c>
      <c r="DQ7" s="105" t="s">
        <v>48</v>
      </c>
      <c r="DR7" s="105" t="s">
        <v>49</v>
      </c>
      <c r="DS7" s="105" t="s">
        <v>50</v>
      </c>
      <c r="DT7" s="106" t="s">
        <v>39</v>
      </c>
      <c r="DU7" s="105" t="s">
        <v>40</v>
      </c>
      <c r="DV7" s="105" t="s">
        <v>41</v>
      </c>
      <c r="DW7" s="105" t="s">
        <v>42</v>
      </c>
      <c r="DX7" s="105" t="s">
        <v>43</v>
      </c>
      <c r="DY7" s="105" t="s">
        <v>44</v>
      </c>
      <c r="DZ7" s="105" t="s">
        <v>45</v>
      </c>
      <c r="EA7" s="105" t="s">
        <v>46</v>
      </c>
      <c r="EB7" s="105" t="s">
        <v>47</v>
      </c>
      <c r="EC7" s="105" t="s">
        <v>48</v>
      </c>
      <c r="ED7" s="105" t="s">
        <v>49</v>
      </c>
      <c r="EE7" s="105" t="s">
        <v>50</v>
      </c>
      <c r="EF7" s="106" t="s">
        <v>39</v>
      </c>
      <c r="EG7" s="105" t="s">
        <v>40</v>
      </c>
      <c r="EH7" s="105" t="s">
        <v>41</v>
      </c>
      <c r="EI7" s="105" t="s">
        <v>42</v>
      </c>
      <c r="EJ7" s="105" t="s">
        <v>43</v>
      </c>
      <c r="EK7" s="105" t="s">
        <v>44</v>
      </c>
      <c r="EL7" s="105" t="s">
        <v>45</v>
      </c>
      <c r="EM7" s="105" t="s">
        <v>46</v>
      </c>
      <c r="EN7" s="105" t="s">
        <v>47</v>
      </c>
      <c r="EO7" s="105" t="s">
        <v>48</v>
      </c>
      <c r="EP7" s="105" t="s">
        <v>49</v>
      </c>
      <c r="EQ7" s="105" t="s">
        <v>50</v>
      </c>
      <c r="ER7" s="106" t="s">
        <v>39</v>
      </c>
      <c r="ES7" s="105" t="s">
        <v>40</v>
      </c>
      <c r="ET7" s="105" t="s">
        <v>41</v>
      </c>
      <c r="EU7" s="105" t="s">
        <v>42</v>
      </c>
      <c r="EV7" s="105" t="s">
        <v>43</v>
      </c>
      <c r="EW7" s="105" t="s">
        <v>44</v>
      </c>
      <c r="EX7" s="105" t="s">
        <v>45</v>
      </c>
      <c r="EY7" s="105" t="s">
        <v>46</v>
      </c>
      <c r="EZ7" s="105" t="s">
        <v>47</v>
      </c>
      <c r="FA7" s="105" t="s">
        <v>48</v>
      </c>
      <c r="FB7" s="105" t="s">
        <v>49</v>
      </c>
      <c r="FC7" s="105" t="s">
        <v>50</v>
      </c>
      <c r="FD7" s="106" t="s">
        <v>39</v>
      </c>
      <c r="FE7" s="105" t="s">
        <v>40</v>
      </c>
      <c r="FF7" s="105" t="s">
        <v>41</v>
      </c>
      <c r="FG7" s="105" t="s">
        <v>42</v>
      </c>
      <c r="FH7" s="105" t="s">
        <v>43</v>
      </c>
      <c r="FI7" s="105" t="s">
        <v>44</v>
      </c>
      <c r="FJ7" s="105" t="s">
        <v>45</v>
      </c>
      <c r="FK7" s="105" t="s">
        <v>46</v>
      </c>
      <c r="FL7" s="105" t="s">
        <v>47</v>
      </c>
      <c r="FM7" s="105" t="s">
        <v>48</v>
      </c>
      <c r="FN7" s="105" t="s">
        <v>49</v>
      </c>
      <c r="FO7" s="105" t="s">
        <v>50</v>
      </c>
      <c r="FP7" s="106" t="s">
        <v>39</v>
      </c>
      <c r="FQ7" s="105" t="s">
        <v>40</v>
      </c>
      <c r="FR7" s="105" t="s">
        <v>41</v>
      </c>
      <c r="FS7" s="105" t="s">
        <v>42</v>
      </c>
      <c r="FT7" s="105" t="s">
        <v>43</v>
      </c>
      <c r="FU7" s="105" t="s">
        <v>44</v>
      </c>
      <c r="FV7" s="105" t="s">
        <v>45</v>
      </c>
      <c r="FW7" s="105" t="s">
        <v>46</v>
      </c>
      <c r="FX7" s="105" t="s">
        <v>47</v>
      </c>
      <c r="FY7" s="105" t="s">
        <v>48</v>
      </c>
      <c r="FZ7" s="105" t="s">
        <v>49</v>
      </c>
      <c r="GA7" s="105" t="s">
        <v>50</v>
      </c>
      <c r="GB7" s="105" t="s">
        <v>39</v>
      </c>
      <c r="GC7" s="105" t="s">
        <v>40</v>
      </c>
      <c r="GD7" s="105" t="s">
        <v>41</v>
      </c>
      <c r="GE7" s="105" t="s">
        <v>42</v>
      </c>
      <c r="GF7" s="105" t="s">
        <v>43</v>
      </c>
      <c r="GG7" s="157" t="s">
        <v>44</v>
      </c>
      <c r="GH7" s="157" t="s">
        <v>45</v>
      </c>
      <c r="GI7" s="157" t="s">
        <v>46</v>
      </c>
      <c r="GJ7" s="157" t="s">
        <v>47</v>
      </c>
      <c r="GK7" s="157" t="s">
        <v>48</v>
      </c>
      <c r="GL7" s="157" t="s">
        <v>49</v>
      </c>
      <c r="GM7" s="157" t="s">
        <v>50</v>
      </c>
      <c r="GN7" s="106" t="s">
        <v>39</v>
      </c>
      <c r="GO7" s="105" t="s">
        <v>40</v>
      </c>
      <c r="GP7" s="105" t="s">
        <v>41</v>
      </c>
      <c r="GQ7" s="105" t="s">
        <v>42</v>
      </c>
      <c r="GR7" s="105" t="s">
        <v>43</v>
      </c>
      <c r="GS7" s="157" t="s">
        <v>44</v>
      </c>
      <c r="GT7" s="157" t="s">
        <v>45</v>
      </c>
      <c r="GU7" s="157" t="s">
        <v>46</v>
      </c>
      <c r="GV7" s="157" t="s">
        <v>47</v>
      </c>
      <c r="GW7" s="157" t="s">
        <v>48</v>
      </c>
      <c r="GX7" s="157" t="s">
        <v>49</v>
      </c>
      <c r="GY7" s="157" t="s">
        <v>50</v>
      </c>
    </row>
    <row r="8" spans="1:205" s="172" customFormat="1" ht="18">
      <c r="A8" s="172">
        <v>95.79999999999995</v>
      </c>
      <c r="B8" s="170" t="s">
        <v>8</v>
      </c>
      <c r="C8" s="171">
        <v>1</v>
      </c>
      <c r="D8" s="165">
        <f>SUM(D9:D12)</f>
        <v>179.2</v>
      </c>
      <c r="E8" s="165">
        <f aca="true" t="shared" si="0" ref="E8:AT8">SUM(E9:E12)</f>
        <v>202.1</v>
      </c>
      <c r="F8" s="165">
        <f t="shared" si="0"/>
        <v>417.4</v>
      </c>
      <c r="G8" s="165">
        <f t="shared" si="0"/>
        <v>255.9</v>
      </c>
      <c r="H8" s="165">
        <f t="shared" si="0"/>
        <v>334.8</v>
      </c>
      <c r="I8" s="165">
        <f t="shared" si="0"/>
        <v>295.2999999999999</v>
      </c>
      <c r="J8" s="165">
        <f t="shared" si="0"/>
        <v>317.3</v>
      </c>
      <c r="K8" s="165">
        <f t="shared" si="0"/>
        <v>370.9</v>
      </c>
      <c r="L8" s="165">
        <f t="shared" si="0"/>
        <v>341.1</v>
      </c>
      <c r="M8" s="165">
        <f t="shared" si="0"/>
        <v>312.09999999999997</v>
      </c>
      <c r="N8" s="165">
        <f t="shared" si="0"/>
        <v>310.8</v>
      </c>
      <c r="O8" s="165">
        <f t="shared" si="0"/>
        <v>513.3</v>
      </c>
      <c r="P8" s="164">
        <f t="shared" si="0"/>
        <v>403.6</v>
      </c>
      <c r="Q8" s="165">
        <f t="shared" si="0"/>
        <v>303.9</v>
      </c>
      <c r="R8" s="165">
        <f t="shared" si="0"/>
        <v>456.6</v>
      </c>
      <c r="S8" s="165">
        <f t="shared" si="0"/>
        <v>368.19999999999993</v>
      </c>
      <c r="T8" s="165">
        <f t="shared" si="0"/>
        <v>421.20000000000005</v>
      </c>
      <c r="U8" s="165">
        <f t="shared" si="0"/>
        <v>398.40000000000003</v>
      </c>
      <c r="V8" s="165">
        <f t="shared" si="0"/>
        <v>484.19999999999993</v>
      </c>
      <c r="W8" s="165">
        <f t="shared" si="0"/>
        <v>349.8000000000005</v>
      </c>
      <c r="X8" s="165">
        <f t="shared" si="0"/>
        <v>432.59999999999997</v>
      </c>
      <c r="Y8" s="165">
        <f t="shared" si="0"/>
        <v>415.4999999999991</v>
      </c>
      <c r="Z8" s="165">
        <f t="shared" si="0"/>
        <v>384.80000000000007</v>
      </c>
      <c r="AA8" s="165">
        <f t="shared" si="0"/>
        <v>553.8999999999999</v>
      </c>
      <c r="AB8" s="164">
        <f t="shared" si="0"/>
        <v>333.8</v>
      </c>
      <c r="AC8" s="165">
        <f t="shared" si="0"/>
        <v>400.23</v>
      </c>
      <c r="AD8" s="167">
        <f t="shared" si="0"/>
        <v>575.1700000000001</v>
      </c>
      <c r="AE8" s="167">
        <f t="shared" si="0"/>
        <v>450.3</v>
      </c>
      <c r="AF8" s="167">
        <f t="shared" si="0"/>
        <v>483.1</v>
      </c>
      <c r="AG8" s="167">
        <f t="shared" si="0"/>
        <v>468.59999999999997</v>
      </c>
      <c r="AH8" s="167">
        <f t="shared" si="0"/>
        <v>500.40000000000003</v>
      </c>
      <c r="AI8" s="167">
        <f t="shared" si="0"/>
        <v>342.70000000000067</v>
      </c>
      <c r="AJ8" s="167">
        <f t="shared" si="0"/>
        <v>475.79999999999995</v>
      </c>
      <c r="AK8" s="167">
        <f t="shared" si="0"/>
        <v>423.8000000000001</v>
      </c>
      <c r="AL8" s="167">
        <f t="shared" si="0"/>
        <v>824.3000000000001</v>
      </c>
      <c r="AM8" s="167">
        <f t="shared" si="0"/>
        <v>576.0000000000001</v>
      </c>
      <c r="AN8" s="166">
        <f t="shared" si="0"/>
        <v>295.8</v>
      </c>
      <c r="AO8" s="167">
        <f t="shared" si="0"/>
        <v>303.70000000000005</v>
      </c>
      <c r="AP8" s="195">
        <f t="shared" si="0"/>
        <v>656.4</v>
      </c>
      <c r="AQ8" s="195">
        <f t="shared" si="0"/>
        <v>360.1</v>
      </c>
      <c r="AR8" s="195">
        <f t="shared" si="0"/>
        <v>368.8</v>
      </c>
      <c r="AS8" s="165">
        <f t="shared" si="0"/>
        <v>398.5</v>
      </c>
      <c r="AT8" s="165">
        <f t="shared" si="0"/>
        <v>455.90000000000003</v>
      </c>
      <c r="AU8" s="165">
        <f aca="true" t="shared" si="1" ref="AU8:BW8">SUM(AU9:AU12)</f>
        <v>387.40000000000066</v>
      </c>
      <c r="AV8" s="165">
        <f t="shared" si="1"/>
        <v>449.99999999999886</v>
      </c>
      <c r="AW8" s="165">
        <f t="shared" si="1"/>
        <v>418.00000000000085</v>
      </c>
      <c r="AX8" s="165">
        <f t="shared" si="1"/>
        <v>424.79999999999995</v>
      </c>
      <c r="AY8" s="165">
        <f t="shared" si="1"/>
        <v>745.1000000000004</v>
      </c>
      <c r="AZ8" s="164">
        <f t="shared" si="1"/>
        <v>367.1</v>
      </c>
      <c r="BA8" s="165">
        <f t="shared" si="1"/>
        <v>351.4000000000001</v>
      </c>
      <c r="BB8" s="165">
        <f t="shared" si="1"/>
        <v>599.5999999999999</v>
      </c>
      <c r="BC8" s="165">
        <f t="shared" si="1"/>
        <v>472.89999999999986</v>
      </c>
      <c r="BD8" s="165">
        <f t="shared" si="1"/>
        <v>446.10000000000036</v>
      </c>
      <c r="BE8" s="165">
        <f t="shared" si="1"/>
        <v>517.3999999999997</v>
      </c>
      <c r="BF8" s="165">
        <f t="shared" si="1"/>
        <v>454.8999999999998</v>
      </c>
      <c r="BG8" s="165">
        <f t="shared" si="1"/>
        <v>513.1000000000007</v>
      </c>
      <c r="BH8" s="165">
        <f t="shared" si="1"/>
        <v>512.9999999999993</v>
      </c>
      <c r="BI8" s="165">
        <f t="shared" si="1"/>
        <v>446.2999999999999</v>
      </c>
      <c r="BJ8" s="165">
        <f t="shared" si="1"/>
        <v>547.3999999999995</v>
      </c>
      <c r="BK8" s="165">
        <f t="shared" si="1"/>
        <v>636.700000000001</v>
      </c>
      <c r="BL8" s="164">
        <f t="shared" si="1"/>
        <v>464.4</v>
      </c>
      <c r="BM8" s="165">
        <f t="shared" si="1"/>
        <v>429.79999999999995</v>
      </c>
      <c r="BN8" s="165">
        <f t="shared" si="1"/>
        <v>869.6000000000001</v>
      </c>
      <c r="BO8" s="165">
        <f t="shared" si="1"/>
        <v>499.1999999999996</v>
      </c>
      <c r="BP8" s="165">
        <f t="shared" si="1"/>
        <v>537.8000000000003</v>
      </c>
      <c r="BQ8" s="165">
        <f t="shared" si="1"/>
        <v>585.0999999999998</v>
      </c>
      <c r="BR8" s="165">
        <f t="shared" si="1"/>
        <v>517.4000000000005</v>
      </c>
      <c r="BS8" s="165">
        <f t="shared" si="1"/>
        <v>510.89999999999975</v>
      </c>
      <c r="BT8" s="165">
        <f t="shared" si="1"/>
        <v>612.6999999999998</v>
      </c>
      <c r="BU8" s="165">
        <f t="shared" si="1"/>
        <v>525.5000000000005</v>
      </c>
      <c r="BV8" s="165">
        <f t="shared" si="1"/>
        <v>568.0999999999998</v>
      </c>
      <c r="BW8" s="165">
        <f t="shared" si="1"/>
        <v>753.2000000000002</v>
      </c>
      <c r="BX8" s="164">
        <f aca="true" t="shared" si="2" ref="BX8:CS8">SUM(BX9:BX12)</f>
        <v>583.8199999999999</v>
      </c>
      <c r="BY8" s="165">
        <f t="shared" si="2"/>
        <v>429.67999999999984</v>
      </c>
      <c r="BZ8" s="165">
        <f t="shared" si="2"/>
        <v>746.6000000000001</v>
      </c>
      <c r="CA8" s="165">
        <f t="shared" si="2"/>
        <v>532.8</v>
      </c>
      <c r="CB8" s="165">
        <f t="shared" si="2"/>
        <v>608.3000000000008</v>
      </c>
      <c r="CC8" s="165">
        <f t="shared" si="2"/>
        <v>624.4</v>
      </c>
      <c r="CD8" s="165">
        <f t="shared" si="2"/>
        <v>661.4999999999995</v>
      </c>
      <c r="CE8" s="165">
        <f t="shared" si="2"/>
        <v>659.8999999999994</v>
      </c>
      <c r="CF8" s="165">
        <f t="shared" si="2"/>
        <v>676.4000000000008</v>
      </c>
      <c r="CG8" s="165">
        <f t="shared" si="2"/>
        <v>608.5999999999993</v>
      </c>
      <c r="CH8" s="165">
        <f t="shared" si="2"/>
        <v>613.5249500000001</v>
      </c>
      <c r="CI8" s="165">
        <f t="shared" si="2"/>
        <v>814.4750500000001</v>
      </c>
      <c r="CJ8" s="164">
        <f t="shared" si="2"/>
        <v>532.5</v>
      </c>
      <c r="CK8" s="165">
        <f t="shared" si="2"/>
        <v>431</v>
      </c>
      <c r="CL8" s="165">
        <f t="shared" si="2"/>
        <v>789.6000000000001</v>
      </c>
      <c r="CM8" s="165">
        <f t="shared" si="2"/>
        <v>529.2999999999996</v>
      </c>
      <c r="CN8" s="165">
        <f t="shared" si="2"/>
        <v>606.3000000000002</v>
      </c>
      <c r="CO8" s="165">
        <f t="shared" si="2"/>
        <v>571.8</v>
      </c>
      <c r="CP8" s="165">
        <f t="shared" si="2"/>
        <v>681.6999999999997</v>
      </c>
      <c r="CQ8" s="165">
        <f t="shared" si="2"/>
        <v>527.4000000000008</v>
      </c>
      <c r="CR8" s="165">
        <f t="shared" si="2"/>
        <v>664.0999999999992</v>
      </c>
      <c r="CS8" s="165">
        <f t="shared" si="2"/>
        <v>554.2999999999995</v>
      </c>
      <c r="CT8" s="165">
        <f aca="true" t="shared" si="3" ref="CT8:FJ8">SUM(CT9:CT12)</f>
        <v>591.700000000001</v>
      </c>
      <c r="CU8" s="165">
        <f t="shared" si="3"/>
        <v>954.5999999999998</v>
      </c>
      <c r="CV8" s="164">
        <f t="shared" si="3"/>
        <v>564.6</v>
      </c>
      <c r="CW8" s="165">
        <f t="shared" si="3"/>
        <v>486.19999999999993</v>
      </c>
      <c r="CX8" s="165">
        <f t="shared" si="3"/>
        <v>780.4</v>
      </c>
      <c r="CY8" s="165">
        <f t="shared" si="3"/>
        <v>569.2999999999998</v>
      </c>
      <c r="CZ8" s="165">
        <f t="shared" si="3"/>
        <v>657.7000000000003</v>
      </c>
      <c r="DA8" s="165">
        <f t="shared" si="3"/>
        <v>674.5000000000002</v>
      </c>
      <c r="DB8" s="165">
        <f t="shared" si="3"/>
        <v>719.3999999999994</v>
      </c>
      <c r="DC8" s="165">
        <f t="shared" si="3"/>
        <v>620.3000000000006</v>
      </c>
      <c r="DD8" s="165">
        <f t="shared" si="3"/>
        <v>759.0000000000003</v>
      </c>
      <c r="DE8" s="165">
        <f t="shared" si="3"/>
        <v>648.4000000000003</v>
      </c>
      <c r="DF8" s="165">
        <f t="shared" si="3"/>
        <v>661.6999999999979</v>
      </c>
      <c r="DG8" s="165">
        <f t="shared" si="3"/>
        <v>977.4000000000005</v>
      </c>
      <c r="DH8" s="164">
        <f t="shared" si="3"/>
        <v>640</v>
      </c>
      <c r="DI8" s="165">
        <f t="shared" si="3"/>
        <v>522.8999999999999</v>
      </c>
      <c r="DJ8" s="165">
        <f t="shared" si="3"/>
        <v>917.1000000000001</v>
      </c>
      <c r="DK8" s="165">
        <f t="shared" si="3"/>
        <v>649.7000000000004</v>
      </c>
      <c r="DL8" s="165">
        <f t="shared" si="3"/>
        <v>735.8999999999994</v>
      </c>
      <c r="DM8" s="165">
        <f t="shared" si="3"/>
        <v>751.3000000000008</v>
      </c>
      <c r="DN8" s="165">
        <f t="shared" si="3"/>
        <v>852.1000000000006</v>
      </c>
      <c r="DO8" s="165">
        <f t="shared" si="3"/>
        <v>630.699999999999</v>
      </c>
      <c r="DP8" s="165">
        <f t="shared" si="3"/>
        <v>881.7999999999996</v>
      </c>
      <c r="DQ8" s="165">
        <f t="shared" si="3"/>
        <v>675.4999999999995</v>
      </c>
      <c r="DR8" s="165">
        <f t="shared" si="3"/>
        <v>702.6000000000004</v>
      </c>
      <c r="DS8" s="195">
        <f t="shared" si="3"/>
        <v>1003.7000000000005</v>
      </c>
      <c r="DT8" s="164">
        <f t="shared" si="3"/>
        <v>602.7</v>
      </c>
      <c r="DU8" s="165">
        <f t="shared" si="3"/>
        <v>601.4000000000001</v>
      </c>
      <c r="DV8" s="165">
        <f t="shared" si="3"/>
        <v>1005.9999999999999</v>
      </c>
      <c r="DW8" s="165">
        <f t="shared" si="3"/>
        <v>681.9499999999999</v>
      </c>
      <c r="DX8" s="165">
        <f t="shared" si="3"/>
        <v>786.3500000000004</v>
      </c>
      <c r="DY8" s="165">
        <f t="shared" si="3"/>
        <v>827.5</v>
      </c>
      <c r="DZ8" s="165">
        <f t="shared" si="3"/>
        <v>867.8999999999996</v>
      </c>
      <c r="EA8" s="165">
        <f t="shared" si="3"/>
        <v>755.2000000000019</v>
      </c>
      <c r="EB8" s="165">
        <f t="shared" si="3"/>
        <v>903.4999999999968</v>
      </c>
      <c r="EC8" s="165">
        <f t="shared" si="3"/>
        <v>731.6000000000008</v>
      </c>
      <c r="ED8" s="165">
        <f t="shared" si="3"/>
        <v>775.8000000000003</v>
      </c>
      <c r="EE8" s="195">
        <f t="shared" si="3"/>
        <v>1135.6000000000006</v>
      </c>
      <c r="EF8" s="213">
        <f t="shared" si="3"/>
        <v>796.4000000000001</v>
      </c>
      <c r="EG8" s="195">
        <f t="shared" si="3"/>
        <v>658.9</v>
      </c>
      <c r="EH8" s="195">
        <f t="shared" si="3"/>
        <v>1168.5</v>
      </c>
      <c r="EI8" s="195">
        <f t="shared" si="3"/>
        <v>809.6000000000004</v>
      </c>
      <c r="EJ8" s="195">
        <f t="shared" si="3"/>
        <v>853.9999999999989</v>
      </c>
      <c r="EK8" s="195">
        <f t="shared" si="3"/>
        <v>1037.4999999999995</v>
      </c>
      <c r="EL8" s="195">
        <f t="shared" si="3"/>
        <v>903.2700000000004</v>
      </c>
      <c r="EM8" s="195">
        <f t="shared" si="3"/>
        <v>862.730000000001</v>
      </c>
      <c r="EN8" s="195">
        <f t="shared" si="3"/>
        <v>943.5999999999997</v>
      </c>
      <c r="EO8" s="195">
        <f t="shared" si="3"/>
        <v>885.2000000000008</v>
      </c>
      <c r="EP8" s="195">
        <f t="shared" si="3"/>
        <v>975.6999999999989</v>
      </c>
      <c r="EQ8" s="195">
        <f t="shared" si="3"/>
        <v>1025.8000000000018</v>
      </c>
      <c r="ER8" s="213">
        <f>SUM(ER9:ER12)</f>
        <v>1024</v>
      </c>
      <c r="ES8" s="195">
        <f t="shared" si="3"/>
        <v>728.4999999999998</v>
      </c>
      <c r="ET8" s="195">
        <f t="shared" si="3"/>
        <v>1042.8000000000002</v>
      </c>
      <c r="EU8" s="195">
        <f t="shared" si="3"/>
        <v>902.5999999999995</v>
      </c>
      <c r="EV8" s="195">
        <f t="shared" si="3"/>
        <v>874.8000000000006</v>
      </c>
      <c r="EW8" s="195">
        <f t="shared" si="3"/>
        <v>1152.9</v>
      </c>
      <c r="EX8" s="195">
        <f t="shared" si="3"/>
        <v>989.4999999999998</v>
      </c>
      <c r="EY8" s="195">
        <f t="shared" si="3"/>
        <v>949.7000000000007</v>
      </c>
      <c r="EZ8" s="195">
        <f t="shared" si="3"/>
        <v>1009.3999999999978</v>
      </c>
      <c r="FA8" s="195">
        <f t="shared" si="3"/>
        <v>934.7000000000019</v>
      </c>
      <c r="FB8" s="195">
        <f t="shared" si="3"/>
        <v>1012.9999999999983</v>
      </c>
      <c r="FC8" s="195">
        <f t="shared" si="3"/>
        <v>1200.199999999999</v>
      </c>
      <c r="FD8" s="213">
        <f t="shared" si="3"/>
        <v>1123.6</v>
      </c>
      <c r="FE8" s="195">
        <f>SUM(FE9:FE12)</f>
        <v>783.7000000000002</v>
      </c>
      <c r="FF8" s="195">
        <f t="shared" si="3"/>
        <v>1050.9999999999993</v>
      </c>
      <c r="FG8" s="195">
        <f t="shared" si="3"/>
        <v>969.3000000000002</v>
      </c>
      <c r="FH8" s="195">
        <f t="shared" si="3"/>
        <v>1023.5</v>
      </c>
      <c r="FI8" s="195">
        <f t="shared" si="3"/>
        <v>1215.8000000000015</v>
      </c>
      <c r="FJ8" s="195">
        <f t="shared" si="3"/>
        <v>1219.7999999999993</v>
      </c>
      <c r="FK8" s="195">
        <f>SUM(FK9:FK12)</f>
        <v>1018.799999999999</v>
      </c>
      <c r="FL8" s="195">
        <f>SUM(FL9:FL12)</f>
        <v>1096.3000000000006</v>
      </c>
      <c r="FM8" s="195">
        <f>SUM(FM9:FM12)</f>
        <v>1092.0999999999995</v>
      </c>
      <c r="FN8" s="195">
        <f>SUM(FN9:FN12)</f>
        <v>1071.2000000000005</v>
      </c>
      <c r="FO8" s="195">
        <f>SUM(FO9:FO12)</f>
        <v>1242.0999999999995</v>
      </c>
      <c r="FP8" s="213">
        <v>1049.6999999999998</v>
      </c>
      <c r="FQ8" s="195">
        <v>913.9</v>
      </c>
      <c r="FR8" s="195">
        <v>1269.9000000000003</v>
      </c>
      <c r="FS8" s="195">
        <v>925.5999999999995</v>
      </c>
      <c r="FT8" s="195">
        <v>880.4000000000005</v>
      </c>
      <c r="FU8" s="195">
        <v>1038.599999999999</v>
      </c>
      <c r="FV8" s="195">
        <v>1007.4000000000013</v>
      </c>
      <c r="FW8" s="195">
        <v>894.3999999999993</v>
      </c>
      <c r="FX8" s="195">
        <v>985.5000000000003</v>
      </c>
      <c r="FY8" s="195">
        <v>1031.3999999999996</v>
      </c>
      <c r="FZ8" s="195">
        <f>SUM(FZ9:FZ12)</f>
        <v>1100.800000000001</v>
      </c>
      <c r="GA8" s="195">
        <f>SUM(GA9:GA12)</f>
        <v>1309.4000000000008</v>
      </c>
      <c r="GB8" s="195">
        <f aca="true" t="shared" si="4" ref="GB8:GM8">SUM(GB9,GB11:GB12)</f>
        <v>1186.77</v>
      </c>
      <c r="GC8" s="195">
        <f t="shared" si="4"/>
        <v>983.2300000000001</v>
      </c>
      <c r="GD8" s="195">
        <f t="shared" si="4"/>
        <v>1208.1999999999998</v>
      </c>
      <c r="GE8" s="195">
        <f t="shared" si="4"/>
        <v>1006.6000000000004</v>
      </c>
      <c r="GF8" s="195">
        <f t="shared" si="4"/>
        <v>1002.9000000000007</v>
      </c>
      <c r="GG8" s="195">
        <f t="shared" si="4"/>
        <v>1482.1999999999987</v>
      </c>
      <c r="GH8" s="195">
        <f t="shared" si="4"/>
        <v>1269.4000000000005</v>
      </c>
      <c r="GI8" s="195">
        <f t="shared" si="4"/>
        <v>1296.6</v>
      </c>
      <c r="GJ8" s="195">
        <f t="shared" si="4"/>
        <v>1300.4999999999982</v>
      </c>
      <c r="GK8" s="195">
        <f t="shared" si="4"/>
        <v>1278.7000000000016</v>
      </c>
      <c r="GL8" s="195">
        <f t="shared" si="4"/>
        <v>1420.1000000000013</v>
      </c>
      <c r="GM8" s="195">
        <f t="shared" si="4"/>
        <v>1707.3999999999985</v>
      </c>
      <c r="GN8" s="224">
        <f>SUM(GN9,GN11:GN12)</f>
        <v>1485.1</v>
      </c>
      <c r="GO8" s="225">
        <f>SUM(GO9,GO11:GO12)</f>
        <v>1292.1</v>
      </c>
      <c r="GP8" s="225">
        <f>SUM(GP9,GP11:GP12)</f>
        <v>1731.5000000000005</v>
      </c>
      <c r="GQ8" s="225">
        <f>SUM(GQ9,GQ11:GQ12)</f>
        <v>1263.2000000000005</v>
      </c>
      <c r="GR8" s="225">
        <v>1697.9000000000005</v>
      </c>
      <c r="GT8" s="198"/>
      <c r="GU8" s="173"/>
      <c r="GV8" s="173"/>
      <c r="GW8" s="173"/>
    </row>
    <row r="9" spans="1:205" s="79" customFormat="1" ht="18">
      <c r="A9" s="79">
        <v>12.599999999999994</v>
      </c>
      <c r="B9" s="110" t="s">
        <v>9</v>
      </c>
      <c r="C9" s="111">
        <v>11</v>
      </c>
      <c r="D9" s="91">
        <v>134.4</v>
      </c>
      <c r="E9" s="91">
        <v>143.9</v>
      </c>
      <c r="F9" s="91">
        <v>234.7</v>
      </c>
      <c r="G9" s="91">
        <v>196.2</v>
      </c>
      <c r="H9" s="91">
        <v>250.6</v>
      </c>
      <c r="I9" s="112">
        <v>219.2</v>
      </c>
      <c r="J9" s="112">
        <v>239.9</v>
      </c>
      <c r="K9" s="112">
        <v>233.5</v>
      </c>
      <c r="L9" s="112">
        <v>250.8</v>
      </c>
      <c r="M9" s="112">
        <v>228.9</v>
      </c>
      <c r="N9" s="112">
        <v>221.3</v>
      </c>
      <c r="O9" s="91">
        <v>293.2</v>
      </c>
      <c r="P9" s="113">
        <v>263.8</v>
      </c>
      <c r="Q9" s="97">
        <v>217.2</v>
      </c>
      <c r="R9" s="97">
        <v>326.8</v>
      </c>
      <c r="S9" s="97">
        <v>257.7</v>
      </c>
      <c r="T9" s="96">
        <v>320.1</v>
      </c>
      <c r="U9" s="96">
        <v>304</v>
      </c>
      <c r="V9" s="96">
        <v>363.6</v>
      </c>
      <c r="W9" s="114">
        <v>288.90000000000055</v>
      </c>
      <c r="X9" s="112">
        <v>332.3</v>
      </c>
      <c r="Y9" s="96">
        <v>288.4999999999991</v>
      </c>
      <c r="Z9" s="96">
        <v>298.1</v>
      </c>
      <c r="AA9" s="96">
        <v>408</v>
      </c>
      <c r="AB9" s="113">
        <v>303.5</v>
      </c>
      <c r="AC9" s="96">
        <v>319.6</v>
      </c>
      <c r="AD9" s="91">
        <v>499.5</v>
      </c>
      <c r="AE9" s="96">
        <v>407.6</v>
      </c>
      <c r="AF9" s="97">
        <v>442.5</v>
      </c>
      <c r="AG9" s="96">
        <v>415.3</v>
      </c>
      <c r="AH9" s="96">
        <v>459.1</v>
      </c>
      <c r="AI9" s="96">
        <v>316.30000000000064</v>
      </c>
      <c r="AJ9" s="96">
        <v>408.1</v>
      </c>
      <c r="AK9" s="96">
        <v>367.2</v>
      </c>
      <c r="AL9" s="96">
        <v>366.6</v>
      </c>
      <c r="AM9" s="96">
        <v>447.4</v>
      </c>
      <c r="AN9" s="115">
        <v>275.1</v>
      </c>
      <c r="AO9" s="97">
        <v>274.8</v>
      </c>
      <c r="AP9" s="97">
        <v>589.5</v>
      </c>
      <c r="AQ9" s="96">
        <v>326.4</v>
      </c>
      <c r="AR9" s="96">
        <v>328.7</v>
      </c>
      <c r="AS9" s="96">
        <v>340.8</v>
      </c>
      <c r="AT9" s="116">
        <v>368.2</v>
      </c>
      <c r="AU9" s="114">
        <v>340.80000000000064</v>
      </c>
      <c r="AV9" s="96">
        <v>385.2999999999988</v>
      </c>
      <c r="AW9" s="97">
        <v>351.1000000000008</v>
      </c>
      <c r="AX9" s="114">
        <v>362</v>
      </c>
      <c r="AY9" s="96">
        <v>446.10000000000036</v>
      </c>
      <c r="AZ9" s="117">
        <v>290.1</v>
      </c>
      <c r="BA9" s="114">
        <v>299.9000000000001</v>
      </c>
      <c r="BB9" s="90">
        <v>539.4999999999999</v>
      </c>
      <c r="BC9" s="97">
        <v>365.89999999999986</v>
      </c>
      <c r="BD9" s="97">
        <v>408.4000000000003</v>
      </c>
      <c r="BE9" s="97">
        <v>454.7999999999997</v>
      </c>
      <c r="BF9" s="96">
        <v>420.7999999999997</v>
      </c>
      <c r="BG9" s="96">
        <v>376.6000000000008</v>
      </c>
      <c r="BH9" s="97">
        <v>431.19999999999936</v>
      </c>
      <c r="BI9" s="97">
        <v>358</v>
      </c>
      <c r="BJ9" s="96">
        <v>427.2999999999993</v>
      </c>
      <c r="BK9" s="96">
        <v>495.0000000000009</v>
      </c>
      <c r="BL9" s="117">
        <v>396.1</v>
      </c>
      <c r="BM9" s="96">
        <v>367.4</v>
      </c>
      <c r="BN9" s="96">
        <v>795.6000000000001</v>
      </c>
      <c r="BO9" s="96">
        <v>432.6999999999996</v>
      </c>
      <c r="BP9" s="96">
        <v>484.7000000000003</v>
      </c>
      <c r="BQ9" s="97">
        <v>509.0999999999999</v>
      </c>
      <c r="BR9" s="97">
        <v>472.00000000000045</v>
      </c>
      <c r="BS9" s="114">
        <v>457.89999999999964</v>
      </c>
      <c r="BT9" s="97">
        <v>550.6999999999998</v>
      </c>
      <c r="BU9" s="96">
        <v>483.90000000000055</v>
      </c>
      <c r="BV9" s="96">
        <v>513.6999999999998</v>
      </c>
      <c r="BW9" s="97">
        <v>671</v>
      </c>
      <c r="BX9" s="115">
        <v>451.8</v>
      </c>
      <c r="BY9" s="114">
        <v>396.1999999999999</v>
      </c>
      <c r="BZ9" s="114">
        <v>704.0000000000001</v>
      </c>
      <c r="CA9" s="96">
        <v>501.5999999999999</v>
      </c>
      <c r="CB9" s="96">
        <v>520.2000000000007</v>
      </c>
      <c r="CC9" s="114">
        <v>580.5</v>
      </c>
      <c r="CD9" s="114">
        <v>599.0999999999995</v>
      </c>
      <c r="CE9" s="114">
        <v>502.99999999999955</v>
      </c>
      <c r="CF9" s="96">
        <v>623.9000000000005</v>
      </c>
      <c r="CG9" s="96">
        <v>561.0999999999995</v>
      </c>
      <c r="CH9" s="114">
        <v>538.3249500000002</v>
      </c>
      <c r="CI9" s="114">
        <v>691.2750500000002</v>
      </c>
      <c r="CJ9" s="117">
        <v>461.8</v>
      </c>
      <c r="CK9" s="114">
        <v>408.3</v>
      </c>
      <c r="CL9" s="114">
        <v>745.5000000000001</v>
      </c>
      <c r="CM9" s="114">
        <v>495.6999999999996</v>
      </c>
      <c r="CN9" s="114">
        <v>544.6000000000004</v>
      </c>
      <c r="CO9" s="118">
        <v>524.5</v>
      </c>
      <c r="CP9" s="114">
        <v>604.1999999999998</v>
      </c>
      <c r="CQ9" s="114">
        <v>469.6000000000008</v>
      </c>
      <c r="CR9" s="114">
        <v>588.7999999999993</v>
      </c>
      <c r="CS9" s="96">
        <v>502.09999999999945</v>
      </c>
      <c r="CT9" s="97">
        <v>558.0000000000009</v>
      </c>
      <c r="CU9" s="114">
        <v>756.1999999999998</v>
      </c>
      <c r="CV9" s="119">
        <v>527.1</v>
      </c>
      <c r="CW9" s="114">
        <v>455.9</v>
      </c>
      <c r="CX9" s="96">
        <v>718.0999999999999</v>
      </c>
      <c r="CY9" s="118">
        <v>501.6999999999998</v>
      </c>
      <c r="CZ9" s="114">
        <v>583.7000000000003</v>
      </c>
      <c r="DA9" s="120">
        <v>622.8000000000002</v>
      </c>
      <c r="DB9" s="114">
        <v>673.0999999999995</v>
      </c>
      <c r="DC9" s="118">
        <v>538.9000000000005</v>
      </c>
      <c r="DD9" s="96">
        <v>686.6000000000004</v>
      </c>
      <c r="DE9" s="114">
        <v>577.3000000000002</v>
      </c>
      <c r="DF9" s="96">
        <v>587.4999999999982</v>
      </c>
      <c r="DG9" s="96">
        <v>768.9000000000005</v>
      </c>
      <c r="DH9" s="119">
        <v>570.5</v>
      </c>
      <c r="DI9" s="91">
        <v>476.5999999999999</v>
      </c>
      <c r="DJ9" s="114">
        <v>843.4000000000001</v>
      </c>
      <c r="DK9" s="97">
        <v>588.1000000000004</v>
      </c>
      <c r="DL9" s="97">
        <v>669.5999999999995</v>
      </c>
      <c r="DM9" s="118">
        <v>666.2000000000007</v>
      </c>
      <c r="DN9" s="97">
        <v>760.9000000000005</v>
      </c>
      <c r="DO9" s="97">
        <v>575.9999999999991</v>
      </c>
      <c r="DP9" s="118">
        <v>758.8999999999996</v>
      </c>
      <c r="DQ9" s="96">
        <v>616.3999999999996</v>
      </c>
      <c r="DR9" s="118">
        <v>647.5</v>
      </c>
      <c r="DS9" s="96">
        <v>836.7000000000007</v>
      </c>
      <c r="DT9" s="113">
        <v>564.1</v>
      </c>
      <c r="DU9" s="114">
        <v>543.8000000000001</v>
      </c>
      <c r="DV9" s="114">
        <v>940.5999999999999</v>
      </c>
      <c r="DW9" s="114">
        <v>636.3499999999999</v>
      </c>
      <c r="DX9" s="114">
        <v>724.9500000000003</v>
      </c>
      <c r="DY9" s="114">
        <v>748</v>
      </c>
      <c r="DZ9" s="114">
        <v>802.8999999999996</v>
      </c>
      <c r="EA9" s="114">
        <v>694.5000000000018</v>
      </c>
      <c r="EB9" s="96">
        <v>819.8999999999969</v>
      </c>
      <c r="EC9" s="120">
        <v>669.0000000000009</v>
      </c>
      <c r="ED9" s="114">
        <v>715.8000000000002</v>
      </c>
      <c r="EE9" s="96">
        <v>926.2000000000007</v>
      </c>
      <c r="EF9" s="117">
        <v>712.5</v>
      </c>
      <c r="EG9" s="96">
        <v>607.2</v>
      </c>
      <c r="EH9" s="97">
        <v>1056.7</v>
      </c>
      <c r="EI9" s="96">
        <v>755.6000000000004</v>
      </c>
      <c r="EJ9" s="90">
        <v>755.599999999999</v>
      </c>
      <c r="EK9" s="90">
        <v>860.5999999999995</v>
      </c>
      <c r="EL9" s="97">
        <v>828.1000000000004</v>
      </c>
      <c r="EM9" s="97">
        <v>796.8000000000011</v>
      </c>
      <c r="EN9" s="90">
        <v>832.3999999999996</v>
      </c>
      <c r="EO9" s="97">
        <v>800.0000000000009</v>
      </c>
      <c r="EP9" s="90">
        <v>897.9999999999991</v>
      </c>
      <c r="EQ9" s="90">
        <v>875.4000000000015</v>
      </c>
      <c r="ER9" s="113">
        <v>829.6999999999999</v>
      </c>
      <c r="ES9" s="114">
        <v>675.2999999999998</v>
      </c>
      <c r="ET9" s="97">
        <v>944.9000000000003</v>
      </c>
      <c r="EU9" s="90">
        <v>816.6999999999994</v>
      </c>
      <c r="EV9" s="90">
        <v>808.2000000000007</v>
      </c>
      <c r="EW9" s="90">
        <v>951</v>
      </c>
      <c r="EX9" s="90">
        <v>903.6999999999998</v>
      </c>
      <c r="EY9" s="90">
        <v>878.9000000000005</v>
      </c>
      <c r="EZ9" s="90">
        <v>888.699999999998</v>
      </c>
      <c r="FA9" s="96">
        <v>853.5000000000018</v>
      </c>
      <c r="FB9" s="90">
        <v>939.9999999999982</v>
      </c>
      <c r="FC9" s="97">
        <v>1015.6999999999989</v>
      </c>
      <c r="FD9" s="115">
        <v>933.5</v>
      </c>
      <c r="FE9" s="96">
        <v>721.1000000000001</v>
      </c>
      <c r="FF9" s="96">
        <v>937.3999999999994</v>
      </c>
      <c r="FG9" s="96">
        <v>885.9000000000001</v>
      </c>
      <c r="FH9" s="90">
        <v>867.5</v>
      </c>
      <c r="FI9" s="97">
        <v>1076.1000000000013</v>
      </c>
      <c r="FJ9" s="97">
        <v>1121.5999999999995</v>
      </c>
      <c r="FK9" s="97">
        <v>955.6999999999989</v>
      </c>
      <c r="FL9" s="97">
        <v>974.7000000000007</v>
      </c>
      <c r="FM9" s="97">
        <v>1004.8999999999996</v>
      </c>
      <c r="FN9" s="97">
        <v>988.1000000000004</v>
      </c>
      <c r="FO9" s="96">
        <v>951.2999999999993</v>
      </c>
      <c r="FP9" s="115">
        <v>982.9999999999999</v>
      </c>
      <c r="FQ9" s="96">
        <v>845.6999999999999</v>
      </c>
      <c r="FR9" s="97">
        <v>1154.1000000000004</v>
      </c>
      <c r="FS9" s="96">
        <v>766.9999999999995</v>
      </c>
      <c r="FT9" s="96">
        <v>719.8000000000006</v>
      </c>
      <c r="FU9" s="96">
        <v>958.1999999999989</v>
      </c>
      <c r="FV9" s="96">
        <v>905.6000000000013</v>
      </c>
      <c r="FW9" s="96">
        <v>837.2999999999993</v>
      </c>
      <c r="FX9" s="97">
        <v>898.3000000000002</v>
      </c>
      <c r="FY9" s="96">
        <v>953.3999999999996</v>
      </c>
      <c r="FZ9" s="97">
        <v>990.3000000000011</v>
      </c>
      <c r="GA9" s="97">
        <v>951.7000000000007</v>
      </c>
      <c r="GB9" s="97">
        <v>931.77</v>
      </c>
      <c r="GC9" s="97">
        <v>901.1300000000001</v>
      </c>
      <c r="GD9" s="97">
        <v>1124.1</v>
      </c>
      <c r="GE9" s="97">
        <v>920.5000000000005</v>
      </c>
      <c r="GF9" s="97">
        <v>923.3000000000006</v>
      </c>
      <c r="GG9" s="97">
        <v>1207.5999999999985</v>
      </c>
      <c r="GH9" s="96">
        <v>1145.7000000000007</v>
      </c>
      <c r="GI9" s="159">
        <v>1165</v>
      </c>
      <c r="GJ9" s="159">
        <v>1185.4999999999982</v>
      </c>
      <c r="GK9" s="96">
        <v>1190.5000000000018</v>
      </c>
      <c r="GL9" s="159">
        <v>1304.800000000001</v>
      </c>
      <c r="GM9" s="96">
        <v>1380.0999999999985</v>
      </c>
      <c r="GN9" s="203">
        <v>1269.3</v>
      </c>
      <c r="GO9" s="189">
        <v>1214.8999999999999</v>
      </c>
      <c r="GP9" s="96">
        <v>1607.0000000000005</v>
      </c>
      <c r="GQ9" s="189">
        <v>1175.0000000000005</v>
      </c>
      <c r="GR9" s="189">
        <v>1246.3999999999996</v>
      </c>
      <c r="GT9" s="96"/>
      <c r="GU9" s="173"/>
      <c r="GV9" s="173"/>
      <c r="GW9" s="173"/>
    </row>
    <row r="10" spans="1:205" s="79" customFormat="1" ht="18">
      <c r="A10" s="79">
        <v>52.400000000000034</v>
      </c>
      <c r="B10" s="110" t="s">
        <v>10</v>
      </c>
      <c r="C10" s="111">
        <v>12</v>
      </c>
      <c r="D10" s="91">
        <v>26.2</v>
      </c>
      <c r="E10" s="91">
        <v>32</v>
      </c>
      <c r="F10" s="91">
        <v>38.4</v>
      </c>
      <c r="G10" s="91">
        <v>34.9</v>
      </c>
      <c r="H10" s="91">
        <v>38.4</v>
      </c>
      <c r="I10" s="112">
        <v>41.39999999999995</v>
      </c>
      <c r="J10" s="112">
        <v>45.1</v>
      </c>
      <c r="K10" s="112">
        <v>41.2</v>
      </c>
      <c r="L10" s="112">
        <v>43.2</v>
      </c>
      <c r="M10" s="112">
        <v>48.4</v>
      </c>
      <c r="N10" s="112">
        <v>47.3</v>
      </c>
      <c r="O10" s="91">
        <v>66.3</v>
      </c>
      <c r="P10" s="113">
        <v>41.6</v>
      </c>
      <c r="Q10" s="97">
        <v>46</v>
      </c>
      <c r="R10" s="97">
        <v>52.7</v>
      </c>
      <c r="S10" s="97">
        <v>50.7</v>
      </c>
      <c r="T10" s="96">
        <v>57.8</v>
      </c>
      <c r="U10" s="96">
        <v>54.3</v>
      </c>
      <c r="V10" s="96">
        <v>80.7</v>
      </c>
      <c r="W10" s="114">
        <v>63.3</v>
      </c>
      <c r="X10" s="112">
        <v>58.1</v>
      </c>
      <c r="Y10" s="96">
        <v>57.99999999999994</v>
      </c>
      <c r="Z10" s="96">
        <v>64.40000000000009</v>
      </c>
      <c r="AA10" s="96">
        <v>94.49999999999989</v>
      </c>
      <c r="AB10" s="113">
        <v>0</v>
      </c>
      <c r="AC10" s="96">
        <v>0</v>
      </c>
      <c r="AD10" s="91">
        <v>0</v>
      </c>
      <c r="AE10" s="96">
        <v>0</v>
      </c>
      <c r="AF10" s="97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115">
        <v>0</v>
      </c>
      <c r="AO10" s="97">
        <v>0</v>
      </c>
      <c r="AP10" s="97">
        <v>0</v>
      </c>
      <c r="AQ10" s="96">
        <v>0</v>
      </c>
      <c r="AR10" s="96">
        <v>0</v>
      </c>
      <c r="AS10" s="96">
        <v>0</v>
      </c>
      <c r="AT10" s="116">
        <v>0</v>
      </c>
      <c r="AU10" s="114">
        <v>0</v>
      </c>
      <c r="AV10" s="96">
        <v>0</v>
      </c>
      <c r="AW10" s="97">
        <v>0</v>
      </c>
      <c r="AX10" s="114">
        <v>0</v>
      </c>
      <c r="AY10" s="96">
        <v>0</v>
      </c>
      <c r="AZ10" s="117">
        <v>0</v>
      </c>
      <c r="BA10" s="114">
        <v>0</v>
      </c>
      <c r="BB10" s="90">
        <v>0</v>
      </c>
      <c r="BC10" s="97">
        <v>0</v>
      </c>
      <c r="BD10" s="97">
        <v>0</v>
      </c>
      <c r="BE10" s="97">
        <v>0</v>
      </c>
      <c r="BF10" s="96">
        <v>0</v>
      </c>
      <c r="BG10" s="96">
        <v>0</v>
      </c>
      <c r="BH10" s="97">
        <v>0</v>
      </c>
      <c r="BI10" s="97">
        <v>0</v>
      </c>
      <c r="BJ10" s="96">
        <v>0</v>
      </c>
      <c r="BK10" s="96">
        <v>0</v>
      </c>
      <c r="BL10" s="117">
        <v>0</v>
      </c>
      <c r="BM10" s="96">
        <v>0</v>
      </c>
      <c r="BN10" s="96">
        <v>0</v>
      </c>
      <c r="BO10" s="96">
        <v>0</v>
      </c>
      <c r="BP10" s="96">
        <v>0</v>
      </c>
      <c r="BQ10" s="97">
        <v>0</v>
      </c>
      <c r="BR10" s="97">
        <v>0</v>
      </c>
      <c r="BS10" s="114">
        <v>0</v>
      </c>
      <c r="BT10" s="97">
        <v>0</v>
      </c>
      <c r="BU10" s="97">
        <v>0</v>
      </c>
      <c r="BV10" s="97">
        <v>0</v>
      </c>
      <c r="BW10" s="97">
        <v>0</v>
      </c>
      <c r="BX10" s="115">
        <v>0</v>
      </c>
      <c r="BY10" s="114">
        <v>0</v>
      </c>
      <c r="BZ10" s="114">
        <v>0</v>
      </c>
      <c r="CA10" s="96">
        <v>0</v>
      </c>
      <c r="CB10" s="96">
        <v>0</v>
      </c>
      <c r="CC10" s="114">
        <v>0</v>
      </c>
      <c r="CD10" s="114">
        <v>0</v>
      </c>
      <c r="CE10" s="114">
        <v>0</v>
      </c>
      <c r="CF10" s="96">
        <v>0</v>
      </c>
      <c r="CG10" s="96">
        <v>0</v>
      </c>
      <c r="CH10" s="114">
        <v>0</v>
      </c>
      <c r="CI10" s="114">
        <v>0</v>
      </c>
      <c r="CJ10" s="117">
        <v>0</v>
      </c>
      <c r="CK10" s="114">
        <v>0</v>
      </c>
      <c r="CL10" s="114">
        <v>0</v>
      </c>
      <c r="CM10" s="114">
        <v>0</v>
      </c>
      <c r="CN10" s="114">
        <v>0</v>
      </c>
      <c r="CO10" s="121">
        <v>0</v>
      </c>
      <c r="CP10" s="114">
        <v>0</v>
      </c>
      <c r="CQ10" s="114">
        <v>0</v>
      </c>
      <c r="CR10" s="114">
        <v>0</v>
      </c>
      <c r="CS10" s="96">
        <v>0</v>
      </c>
      <c r="CT10" s="97">
        <v>0</v>
      </c>
      <c r="CU10" s="114">
        <v>0</v>
      </c>
      <c r="CV10" s="119">
        <v>0</v>
      </c>
      <c r="CW10" s="114">
        <v>0</v>
      </c>
      <c r="CX10" s="96">
        <v>0</v>
      </c>
      <c r="CY10" s="118">
        <v>0</v>
      </c>
      <c r="CZ10" s="114">
        <v>0</v>
      </c>
      <c r="DA10" s="120">
        <v>0</v>
      </c>
      <c r="DB10" s="114">
        <v>0</v>
      </c>
      <c r="DC10" s="118">
        <v>0</v>
      </c>
      <c r="DD10" s="97">
        <v>0</v>
      </c>
      <c r="DE10" s="114">
        <v>0</v>
      </c>
      <c r="DF10" s="96">
        <v>0</v>
      </c>
      <c r="DG10" s="96">
        <v>0</v>
      </c>
      <c r="DH10" s="119">
        <v>0</v>
      </c>
      <c r="DI10" s="91">
        <v>0</v>
      </c>
      <c r="DJ10" s="114">
        <v>0</v>
      </c>
      <c r="DK10" s="97">
        <v>0</v>
      </c>
      <c r="DL10" s="97">
        <v>0</v>
      </c>
      <c r="DM10" s="118">
        <v>0</v>
      </c>
      <c r="DN10" s="97">
        <v>0</v>
      </c>
      <c r="DO10" s="97">
        <v>0</v>
      </c>
      <c r="DP10" s="118">
        <v>0</v>
      </c>
      <c r="DQ10" s="118">
        <v>0</v>
      </c>
      <c r="DR10" s="118">
        <v>0</v>
      </c>
      <c r="DS10" s="96">
        <v>0</v>
      </c>
      <c r="DT10" s="115">
        <v>0</v>
      </c>
      <c r="DU10" s="114">
        <v>0</v>
      </c>
      <c r="DV10" s="114">
        <v>0</v>
      </c>
      <c r="DW10" s="114">
        <v>0</v>
      </c>
      <c r="DX10" s="114">
        <v>0</v>
      </c>
      <c r="DY10" s="114">
        <v>0</v>
      </c>
      <c r="DZ10" s="114">
        <v>0</v>
      </c>
      <c r="EA10" s="114">
        <v>0</v>
      </c>
      <c r="EB10" s="96">
        <v>0</v>
      </c>
      <c r="EC10" s="120">
        <v>0</v>
      </c>
      <c r="ED10" s="114">
        <v>0</v>
      </c>
      <c r="EE10" s="96">
        <v>0</v>
      </c>
      <c r="EF10" s="117">
        <v>0</v>
      </c>
      <c r="EG10" s="96">
        <v>0</v>
      </c>
      <c r="EH10" s="97">
        <v>0</v>
      </c>
      <c r="EI10" s="96">
        <v>0</v>
      </c>
      <c r="EJ10" s="90">
        <v>0</v>
      </c>
      <c r="EK10" s="90">
        <v>0</v>
      </c>
      <c r="EL10" s="97">
        <v>0</v>
      </c>
      <c r="EM10" s="97">
        <v>0</v>
      </c>
      <c r="EN10" s="90">
        <v>0</v>
      </c>
      <c r="EO10" s="97">
        <v>0</v>
      </c>
      <c r="EP10" s="90">
        <v>0</v>
      </c>
      <c r="EQ10" s="90">
        <v>0</v>
      </c>
      <c r="ER10" s="115">
        <v>0</v>
      </c>
      <c r="ES10" s="114">
        <v>0</v>
      </c>
      <c r="ET10" s="97">
        <v>0</v>
      </c>
      <c r="EU10" s="90">
        <v>0</v>
      </c>
      <c r="EV10" s="90">
        <v>0</v>
      </c>
      <c r="EW10" s="90">
        <v>0</v>
      </c>
      <c r="EX10" s="90">
        <v>0</v>
      </c>
      <c r="EY10" s="90">
        <v>0</v>
      </c>
      <c r="EZ10" s="90">
        <v>0</v>
      </c>
      <c r="FA10" s="96">
        <v>0</v>
      </c>
      <c r="FB10" s="90">
        <v>0</v>
      </c>
      <c r="FC10" s="97">
        <v>0</v>
      </c>
      <c r="FD10" s="115">
        <v>0</v>
      </c>
      <c r="FE10" s="96">
        <v>0</v>
      </c>
      <c r="FF10" s="96">
        <v>0</v>
      </c>
      <c r="FG10" s="96">
        <v>0</v>
      </c>
      <c r="FH10" s="90">
        <v>0</v>
      </c>
      <c r="FI10" s="97">
        <v>0</v>
      </c>
      <c r="FJ10" s="97">
        <v>0</v>
      </c>
      <c r="FK10" s="97">
        <v>0</v>
      </c>
      <c r="FL10" s="97">
        <v>0</v>
      </c>
      <c r="FM10" s="97">
        <v>0</v>
      </c>
      <c r="FN10" s="97">
        <v>0</v>
      </c>
      <c r="FO10" s="96">
        <v>0</v>
      </c>
      <c r="FP10" s="115">
        <v>0</v>
      </c>
      <c r="FQ10" s="96">
        <v>0</v>
      </c>
      <c r="FR10" s="97">
        <v>0</v>
      </c>
      <c r="FS10" s="96">
        <v>0</v>
      </c>
      <c r="FT10" s="96">
        <v>0</v>
      </c>
      <c r="FU10" s="96">
        <v>0</v>
      </c>
      <c r="FV10" s="96">
        <v>0</v>
      </c>
      <c r="FW10" s="96">
        <v>0</v>
      </c>
      <c r="FX10" s="97">
        <v>0</v>
      </c>
      <c r="FY10" s="96">
        <v>0</v>
      </c>
      <c r="FZ10" s="97">
        <v>0</v>
      </c>
      <c r="GA10" s="97">
        <v>0</v>
      </c>
      <c r="GB10" s="97">
        <v>0</v>
      </c>
      <c r="GC10" s="97">
        <v>0</v>
      </c>
      <c r="GD10" s="97">
        <v>0</v>
      </c>
      <c r="GE10" s="97">
        <v>0</v>
      </c>
      <c r="GF10" s="97">
        <v>0</v>
      </c>
      <c r="GG10" s="97">
        <v>0</v>
      </c>
      <c r="GH10" s="96">
        <v>0</v>
      </c>
      <c r="GI10" s="159">
        <v>0</v>
      </c>
      <c r="GJ10" s="159">
        <v>0</v>
      </c>
      <c r="GK10" s="96">
        <v>0</v>
      </c>
      <c r="GL10" s="159">
        <v>0</v>
      </c>
      <c r="GM10" s="96">
        <v>0</v>
      </c>
      <c r="GN10" s="203">
        <v>0</v>
      </c>
      <c r="GO10" s="189">
        <v>0</v>
      </c>
      <c r="GP10" s="189">
        <v>0</v>
      </c>
      <c r="GQ10" s="189">
        <v>0</v>
      </c>
      <c r="GR10" s="189">
        <v>0</v>
      </c>
      <c r="GT10" s="96"/>
      <c r="GU10" s="173"/>
      <c r="GV10" s="173"/>
      <c r="GW10" s="173"/>
    </row>
    <row r="11" spans="1:205" s="122" customFormat="1" ht="18">
      <c r="A11" s="122">
        <v>0.5000000000001137</v>
      </c>
      <c r="B11" s="123" t="s">
        <v>62</v>
      </c>
      <c r="C11" s="124">
        <v>13</v>
      </c>
      <c r="D11" s="125">
        <v>0</v>
      </c>
      <c r="E11" s="125">
        <v>6.6</v>
      </c>
      <c r="F11" s="125">
        <v>3.2</v>
      </c>
      <c r="G11" s="125">
        <v>1.5</v>
      </c>
      <c r="H11" s="125">
        <v>8.5</v>
      </c>
      <c r="I11" s="126">
        <v>2.9</v>
      </c>
      <c r="J11" s="126">
        <v>9.5</v>
      </c>
      <c r="K11" s="126">
        <v>44.7</v>
      </c>
      <c r="L11" s="126">
        <v>15</v>
      </c>
      <c r="M11" s="126">
        <v>9.499999999999972</v>
      </c>
      <c r="N11" s="126">
        <v>2.5</v>
      </c>
      <c r="O11" s="125">
        <v>91.8</v>
      </c>
      <c r="P11" s="127">
        <v>12.3</v>
      </c>
      <c r="Q11" s="95">
        <v>2.2</v>
      </c>
      <c r="R11" s="95">
        <v>15</v>
      </c>
      <c r="S11" s="95">
        <v>1.3999999999999915</v>
      </c>
      <c r="T11" s="122">
        <v>4.2</v>
      </c>
      <c r="U11" s="122">
        <v>8.400000000000006</v>
      </c>
      <c r="V11" s="122">
        <v>6.700000000000017</v>
      </c>
      <c r="W11" s="128">
        <v>11.7</v>
      </c>
      <c r="X11" s="126">
        <v>4.2</v>
      </c>
      <c r="Y11" s="122">
        <v>18.2</v>
      </c>
      <c r="Z11" s="122">
        <v>1.899999999999963</v>
      </c>
      <c r="AA11" s="122">
        <v>15.8</v>
      </c>
      <c r="AB11" s="127">
        <v>2.3</v>
      </c>
      <c r="AC11" s="122">
        <v>21.6</v>
      </c>
      <c r="AD11" s="125">
        <v>5.300000000000011</v>
      </c>
      <c r="AE11" s="122">
        <v>5.7</v>
      </c>
      <c r="AF11" s="95">
        <v>6.200000000000017</v>
      </c>
      <c r="AG11" s="122">
        <v>5.599999999999966</v>
      </c>
      <c r="AH11" s="122">
        <v>2</v>
      </c>
      <c r="AI11" s="122">
        <v>5.7000000000000455</v>
      </c>
      <c r="AJ11" s="122">
        <v>36.89999999999992</v>
      </c>
      <c r="AK11" s="122">
        <v>17.300000000000068</v>
      </c>
      <c r="AL11" s="122">
        <v>422.6</v>
      </c>
      <c r="AM11" s="122">
        <v>86.00000000000011</v>
      </c>
      <c r="AN11" s="129">
        <v>0</v>
      </c>
      <c r="AO11" s="95">
        <v>6.900000000000006</v>
      </c>
      <c r="AP11" s="95">
        <v>30.6</v>
      </c>
      <c r="AQ11" s="122">
        <v>6.100000000000023</v>
      </c>
      <c r="AR11" s="122">
        <v>16.5</v>
      </c>
      <c r="AS11" s="122">
        <v>24.9</v>
      </c>
      <c r="AT11" s="130">
        <v>49.1</v>
      </c>
      <c r="AU11" s="128">
        <v>21.3</v>
      </c>
      <c r="AV11" s="122">
        <v>21.6</v>
      </c>
      <c r="AW11" s="95">
        <v>41.3</v>
      </c>
      <c r="AX11" s="128">
        <v>19.4</v>
      </c>
      <c r="AY11" s="122">
        <v>150.89999999999998</v>
      </c>
      <c r="AZ11" s="131">
        <v>57.5</v>
      </c>
      <c r="BA11" s="128">
        <v>11.599999999999994</v>
      </c>
      <c r="BB11" s="94">
        <v>22.400000000000006</v>
      </c>
      <c r="BC11" s="95">
        <v>15</v>
      </c>
      <c r="BD11" s="95">
        <v>17.700000000000045</v>
      </c>
      <c r="BE11" s="95">
        <v>27.5</v>
      </c>
      <c r="BF11" s="122">
        <v>2.900000000000091</v>
      </c>
      <c r="BG11" s="122">
        <v>96.39999999999986</v>
      </c>
      <c r="BH11" s="95">
        <v>33.39999999999998</v>
      </c>
      <c r="BI11" s="95">
        <v>46.39999999999998</v>
      </c>
      <c r="BJ11" s="122">
        <v>78.10000000000025</v>
      </c>
      <c r="BK11" s="122">
        <v>63.19999999999993</v>
      </c>
      <c r="BL11" s="131">
        <v>26.900000000000006</v>
      </c>
      <c r="BM11" s="122">
        <v>27.299999999999983</v>
      </c>
      <c r="BN11" s="122">
        <v>24</v>
      </c>
      <c r="BO11" s="122">
        <v>39.30000000000001</v>
      </c>
      <c r="BP11" s="122">
        <v>20.80000000000001</v>
      </c>
      <c r="BQ11" s="95">
        <v>4.299999999999898</v>
      </c>
      <c r="BR11" s="95">
        <v>7.900000000000034</v>
      </c>
      <c r="BS11" s="128">
        <v>21.000000000000057</v>
      </c>
      <c r="BT11" s="95">
        <v>12.600000000000023</v>
      </c>
      <c r="BU11" s="95">
        <v>0.9999999999998863</v>
      </c>
      <c r="BV11" s="122">
        <v>17.90000000000009</v>
      </c>
      <c r="BW11" s="95">
        <v>20.5</v>
      </c>
      <c r="BX11" s="129">
        <v>81.72000000000001</v>
      </c>
      <c r="BY11" s="128">
        <v>2.4799999999999756</v>
      </c>
      <c r="BZ11" s="128">
        <v>2.2000000000000455</v>
      </c>
      <c r="CA11" s="122">
        <v>3.1000000000000227</v>
      </c>
      <c r="CB11" s="122">
        <v>22.499999999999943</v>
      </c>
      <c r="CC11" s="128">
        <v>2.7000000000000455</v>
      </c>
      <c r="CD11" s="128">
        <v>15.399999999999977</v>
      </c>
      <c r="CE11" s="128">
        <v>21.199999999999932</v>
      </c>
      <c r="CF11" s="122">
        <v>14.900000000000091</v>
      </c>
      <c r="CG11" s="122">
        <v>2.2999999999999545</v>
      </c>
      <c r="CH11" s="128">
        <v>37.299999999999955</v>
      </c>
      <c r="CI11" s="128">
        <v>65</v>
      </c>
      <c r="CJ11" s="131">
        <v>31</v>
      </c>
      <c r="CK11" s="128">
        <v>2.1999999999999886</v>
      </c>
      <c r="CL11" s="128">
        <v>2.6000000000000227</v>
      </c>
      <c r="CM11" s="128">
        <v>3.1999999999999886</v>
      </c>
      <c r="CN11" s="128">
        <v>27.099999999999966</v>
      </c>
      <c r="CO11" s="121">
        <v>6.000000000000057</v>
      </c>
      <c r="CP11" s="128">
        <v>23.099999999999966</v>
      </c>
      <c r="CQ11" s="128">
        <v>1.8000000000000114</v>
      </c>
      <c r="CR11" s="128">
        <v>23.200000000000045</v>
      </c>
      <c r="CS11" s="122">
        <v>14.899999999999977</v>
      </c>
      <c r="CT11" s="95">
        <v>3.6000000000000227</v>
      </c>
      <c r="CU11" s="128">
        <v>100.39999999999995</v>
      </c>
      <c r="CV11" s="132">
        <v>1</v>
      </c>
      <c r="CW11" s="128">
        <v>2.299999999999983</v>
      </c>
      <c r="CX11" s="122">
        <v>6.700000000000017</v>
      </c>
      <c r="CY11" s="121">
        <v>6.800000000000011</v>
      </c>
      <c r="CZ11" s="128">
        <v>46.30000000000001</v>
      </c>
      <c r="DA11" s="133">
        <v>5.2999999999999545</v>
      </c>
      <c r="DB11" s="128">
        <v>8.800000000000068</v>
      </c>
      <c r="DC11" s="121">
        <v>50.60000000000002</v>
      </c>
      <c r="DD11" s="122">
        <v>-1.1000000000000227</v>
      </c>
      <c r="DE11" s="128">
        <v>31.700000000000045</v>
      </c>
      <c r="DF11" s="122">
        <v>43.29999999999984</v>
      </c>
      <c r="DG11" s="122">
        <v>77.80000000000007</v>
      </c>
      <c r="DH11" s="132">
        <v>36.7</v>
      </c>
      <c r="DI11" s="125">
        <v>7.8999999999999915</v>
      </c>
      <c r="DJ11" s="128">
        <v>13.600000000000023</v>
      </c>
      <c r="DK11" s="95">
        <v>10.099999999999994</v>
      </c>
      <c r="DL11" s="95">
        <v>20.5</v>
      </c>
      <c r="DM11" s="121">
        <v>14.199999999999989</v>
      </c>
      <c r="DN11" s="95">
        <v>32.90000000000009</v>
      </c>
      <c r="DO11" s="95">
        <v>12.099999999999909</v>
      </c>
      <c r="DP11" s="121">
        <v>52.299999999999955</v>
      </c>
      <c r="DQ11" s="122">
        <v>18.299999999999955</v>
      </c>
      <c r="DR11" s="121">
        <v>16.700000000000273</v>
      </c>
      <c r="DS11" s="122">
        <v>83.49999999999977</v>
      </c>
      <c r="DT11" s="127">
        <v>3.200000000000003</v>
      </c>
      <c r="DU11" s="128">
        <v>15.899999999999991</v>
      </c>
      <c r="DV11" s="128">
        <v>8.800000000000011</v>
      </c>
      <c r="DW11" s="128">
        <v>9.499999999999972</v>
      </c>
      <c r="DX11" s="128">
        <v>28.400000000000034</v>
      </c>
      <c r="DY11" s="128">
        <v>15.5</v>
      </c>
      <c r="DZ11" s="128">
        <v>19.499999999999943</v>
      </c>
      <c r="EA11" s="128">
        <v>20.800000000000068</v>
      </c>
      <c r="EB11" s="122">
        <v>17.09999999999991</v>
      </c>
      <c r="EC11" s="133">
        <v>15.200000000000045</v>
      </c>
      <c r="ED11" s="128">
        <v>20.200000000000045</v>
      </c>
      <c r="EE11" s="122">
        <v>123.19999999999993</v>
      </c>
      <c r="EF11" s="131">
        <v>38.7</v>
      </c>
      <c r="EG11" s="122">
        <v>13.299999999999983</v>
      </c>
      <c r="EH11" s="95">
        <v>22.500000000000014</v>
      </c>
      <c r="EI11" s="122">
        <v>12.600000000000023</v>
      </c>
      <c r="EJ11" s="94">
        <v>54.19999999999993</v>
      </c>
      <c r="EK11" s="94">
        <v>20.500000000000057</v>
      </c>
      <c r="EL11" s="90">
        <v>11.900000000000034</v>
      </c>
      <c r="EM11" s="97">
        <v>24.199999999999932</v>
      </c>
      <c r="EN11" s="90">
        <v>23.600000000000023</v>
      </c>
      <c r="EO11" s="97">
        <v>11.5</v>
      </c>
      <c r="EP11" s="90">
        <v>33.79999999999984</v>
      </c>
      <c r="EQ11" s="90">
        <v>26.300000000000296</v>
      </c>
      <c r="ER11" s="113">
        <v>144.3</v>
      </c>
      <c r="ES11" s="114">
        <v>13.699999999999989</v>
      </c>
      <c r="ET11" s="97">
        <v>15.299999999999955</v>
      </c>
      <c r="EU11" s="90">
        <v>14.200000000000102</v>
      </c>
      <c r="EV11" s="90">
        <v>15.099999999999909</v>
      </c>
      <c r="EW11" s="90">
        <v>20</v>
      </c>
      <c r="EX11" s="90">
        <v>17.30000000000001</v>
      </c>
      <c r="EY11" s="90">
        <v>22.500000000000114</v>
      </c>
      <c r="EZ11" s="94">
        <v>17</v>
      </c>
      <c r="FA11" s="122">
        <v>18.700000000000045</v>
      </c>
      <c r="FB11" s="94">
        <v>23.499999999999886</v>
      </c>
      <c r="FC11" s="97">
        <v>20.20000000000016</v>
      </c>
      <c r="FD11" s="115">
        <v>135.3</v>
      </c>
      <c r="FE11" s="122">
        <v>12.099999999999994</v>
      </c>
      <c r="FF11" s="122">
        <v>16.19999999999996</v>
      </c>
      <c r="FG11" s="122">
        <v>21.900000000000034</v>
      </c>
      <c r="FH11" s="90">
        <v>17.299999999999983</v>
      </c>
      <c r="FI11" s="97">
        <v>26.60000000000005</v>
      </c>
      <c r="FJ11" s="97">
        <v>20.5</v>
      </c>
      <c r="FK11" s="97">
        <v>10</v>
      </c>
      <c r="FL11" s="97">
        <v>17.39999999999992</v>
      </c>
      <c r="FM11" s="95">
        <v>14.200000000000045</v>
      </c>
      <c r="FN11" s="97">
        <v>14.400000000000034</v>
      </c>
      <c r="FO11" s="122">
        <v>117.69999999999999</v>
      </c>
      <c r="FP11" s="115">
        <v>3.5999999999999996</v>
      </c>
      <c r="FQ11" s="122">
        <v>6.100000000000003</v>
      </c>
      <c r="FR11" s="95">
        <v>7.299999999999997</v>
      </c>
      <c r="FS11" s="122">
        <v>6.3999999999999915</v>
      </c>
      <c r="FT11" s="122">
        <v>20.80000000000001</v>
      </c>
      <c r="FU11" s="122">
        <v>9.200000000000003</v>
      </c>
      <c r="FV11" s="122">
        <v>10.700000000000017</v>
      </c>
      <c r="FW11" s="122">
        <v>8.199999999999989</v>
      </c>
      <c r="FX11" s="95">
        <v>11.900000000000034</v>
      </c>
      <c r="FY11" s="122">
        <v>13.300000000000011</v>
      </c>
      <c r="FZ11" s="95">
        <v>50.69999999999999</v>
      </c>
      <c r="GA11" s="97">
        <v>261.29999999999995</v>
      </c>
      <c r="GB11" s="97">
        <v>168.7</v>
      </c>
      <c r="GC11" s="97">
        <v>26.099999999999994</v>
      </c>
      <c r="GD11" s="97">
        <v>-10.899999999999977</v>
      </c>
      <c r="GE11" s="97">
        <v>8.799999999999983</v>
      </c>
      <c r="GF11" s="97">
        <v>8.600000000000023</v>
      </c>
      <c r="GG11" s="97">
        <v>10</v>
      </c>
      <c r="GH11" s="96">
        <v>11.199999999999989</v>
      </c>
      <c r="GI11" s="159">
        <v>26.100000000000023</v>
      </c>
      <c r="GJ11" s="159">
        <v>11.799999999999955</v>
      </c>
      <c r="GK11" s="96">
        <v>15.899999999999977</v>
      </c>
      <c r="GL11" s="159">
        <v>31</v>
      </c>
      <c r="GM11" s="96">
        <v>43.69999999999993</v>
      </c>
      <c r="GN11" s="203">
        <v>126.00000000000001</v>
      </c>
      <c r="GO11" s="189">
        <v>8.90000000000002</v>
      </c>
      <c r="GP11" s="96">
        <v>11.69999999999996</v>
      </c>
      <c r="GQ11" s="189">
        <v>17.399999999999977</v>
      </c>
      <c r="GR11" s="189">
        <v>13.100000000000023</v>
      </c>
      <c r="GU11" s="173"/>
      <c r="GV11" s="173"/>
      <c r="GW11" s="173"/>
    </row>
    <row r="12" spans="1:205" s="134" customFormat="1" ht="18">
      <c r="A12" s="134">
        <v>244.10000000000014</v>
      </c>
      <c r="B12" s="110" t="s">
        <v>11</v>
      </c>
      <c r="C12" s="124">
        <v>14</v>
      </c>
      <c r="D12" s="125">
        <v>18.6</v>
      </c>
      <c r="E12" s="125">
        <v>19.6</v>
      </c>
      <c r="F12" s="125">
        <v>141.1</v>
      </c>
      <c r="G12" s="125">
        <v>23.3</v>
      </c>
      <c r="H12" s="125">
        <v>37.3</v>
      </c>
      <c r="I12" s="126">
        <v>31.8</v>
      </c>
      <c r="J12" s="126">
        <v>22.8</v>
      </c>
      <c r="K12" s="126">
        <v>51.5</v>
      </c>
      <c r="L12" s="126">
        <v>32.1</v>
      </c>
      <c r="M12" s="126">
        <v>25.3</v>
      </c>
      <c r="N12" s="126">
        <v>39.7</v>
      </c>
      <c r="O12" s="125">
        <v>62</v>
      </c>
      <c r="P12" s="127">
        <v>85.9</v>
      </c>
      <c r="Q12" s="95">
        <v>38.5</v>
      </c>
      <c r="R12" s="95">
        <v>62.1</v>
      </c>
      <c r="S12" s="95">
        <v>58.4</v>
      </c>
      <c r="T12" s="122">
        <v>39.1</v>
      </c>
      <c r="U12" s="122">
        <v>31.7</v>
      </c>
      <c r="V12" s="122">
        <v>33.19999999999993</v>
      </c>
      <c r="W12" s="128">
        <v>-14.1</v>
      </c>
      <c r="X12" s="126">
        <v>37.99999999999994</v>
      </c>
      <c r="Y12" s="122">
        <v>50.80000000000007</v>
      </c>
      <c r="Z12" s="122">
        <v>20.4</v>
      </c>
      <c r="AA12" s="122">
        <v>35.6</v>
      </c>
      <c r="AB12" s="127">
        <v>28</v>
      </c>
      <c r="AC12" s="122">
        <v>59.03</v>
      </c>
      <c r="AD12" s="125">
        <v>70.37</v>
      </c>
      <c r="AE12" s="122">
        <v>37</v>
      </c>
      <c r="AF12" s="95">
        <v>34.4</v>
      </c>
      <c r="AG12" s="122">
        <v>47.7</v>
      </c>
      <c r="AH12" s="122">
        <v>39.3</v>
      </c>
      <c r="AI12" s="122">
        <v>20.7</v>
      </c>
      <c r="AJ12" s="122">
        <v>30.8</v>
      </c>
      <c r="AK12" s="122">
        <v>39.30000000000007</v>
      </c>
      <c r="AL12" s="122">
        <v>35.1</v>
      </c>
      <c r="AM12" s="122">
        <v>42.6</v>
      </c>
      <c r="AN12" s="129">
        <v>20.7</v>
      </c>
      <c r="AO12" s="95">
        <v>22</v>
      </c>
      <c r="AP12" s="95">
        <v>36.3</v>
      </c>
      <c r="AQ12" s="122">
        <v>27.6</v>
      </c>
      <c r="AR12" s="122">
        <v>23.6</v>
      </c>
      <c r="AS12" s="122">
        <v>32.8</v>
      </c>
      <c r="AT12" s="130">
        <v>38.6</v>
      </c>
      <c r="AU12" s="128">
        <v>25.3</v>
      </c>
      <c r="AV12" s="122">
        <v>43.1</v>
      </c>
      <c r="AW12" s="95">
        <v>25.6</v>
      </c>
      <c r="AX12" s="128">
        <v>43.4</v>
      </c>
      <c r="AY12" s="122">
        <v>148.10000000000002</v>
      </c>
      <c r="AZ12" s="131">
        <v>19.5</v>
      </c>
      <c r="BA12" s="128">
        <v>39.89999999999999</v>
      </c>
      <c r="BB12" s="94">
        <v>37.7</v>
      </c>
      <c r="BC12" s="95">
        <v>92.00000000000003</v>
      </c>
      <c r="BD12" s="95">
        <v>19.99999999999997</v>
      </c>
      <c r="BE12" s="95">
        <v>35.099999999999994</v>
      </c>
      <c r="BF12" s="122">
        <v>31.19999999999999</v>
      </c>
      <c r="BG12" s="122">
        <v>40.10000000000002</v>
      </c>
      <c r="BH12" s="95">
        <v>48.400000000000034</v>
      </c>
      <c r="BI12" s="95">
        <v>41.89999999999992</v>
      </c>
      <c r="BJ12" s="122">
        <v>42</v>
      </c>
      <c r="BK12" s="122">
        <v>78.50000000000011</v>
      </c>
      <c r="BL12" s="131">
        <v>41.4</v>
      </c>
      <c r="BM12" s="122">
        <v>35.1</v>
      </c>
      <c r="BN12" s="122">
        <v>50.000000000000014</v>
      </c>
      <c r="BO12" s="122">
        <v>27.200000000000003</v>
      </c>
      <c r="BP12" s="122">
        <v>32.30000000000001</v>
      </c>
      <c r="BQ12" s="95">
        <v>71.69999999999996</v>
      </c>
      <c r="BR12" s="95">
        <v>37.5</v>
      </c>
      <c r="BS12" s="128">
        <v>32.00000000000006</v>
      </c>
      <c r="BT12" s="95">
        <v>49.39999999999998</v>
      </c>
      <c r="BU12" s="122">
        <v>40.60000000000002</v>
      </c>
      <c r="BV12" s="122">
        <v>36.499999999999886</v>
      </c>
      <c r="BW12" s="95">
        <v>61.70000000000016</v>
      </c>
      <c r="BX12" s="129">
        <v>50.30000000000001</v>
      </c>
      <c r="BY12" s="128">
        <v>30.999999999999986</v>
      </c>
      <c r="BZ12" s="128">
        <v>40.39999999999999</v>
      </c>
      <c r="CA12" s="122">
        <v>28.100000000000023</v>
      </c>
      <c r="CB12" s="122">
        <v>65.6</v>
      </c>
      <c r="CC12" s="128">
        <v>41.19999999999996</v>
      </c>
      <c r="CD12" s="128">
        <v>47.00000000000006</v>
      </c>
      <c r="CE12" s="128">
        <v>135.7</v>
      </c>
      <c r="CF12" s="122">
        <v>37.60000000000008</v>
      </c>
      <c r="CG12" s="122">
        <v>45.19999999999993</v>
      </c>
      <c r="CH12" s="128">
        <v>37.89999999999998</v>
      </c>
      <c r="CI12" s="128">
        <v>58.19999999999993</v>
      </c>
      <c r="CJ12" s="131">
        <v>39.699999999999996</v>
      </c>
      <c r="CK12" s="128">
        <v>20.500000000000007</v>
      </c>
      <c r="CL12" s="128">
        <v>41.5</v>
      </c>
      <c r="CM12" s="128">
        <v>30.40000000000002</v>
      </c>
      <c r="CN12" s="128">
        <v>34.599999999999966</v>
      </c>
      <c r="CO12" s="121">
        <v>41.29999999999998</v>
      </c>
      <c r="CP12" s="128">
        <v>54.400000000000006</v>
      </c>
      <c r="CQ12" s="128">
        <v>56</v>
      </c>
      <c r="CR12" s="128">
        <v>52.099999999999966</v>
      </c>
      <c r="CS12" s="122">
        <v>37.30000000000001</v>
      </c>
      <c r="CT12" s="95">
        <v>30.100000000000023</v>
      </c>
      <c r="CU12" s="122">
        <v>98</v>
      </c>
      <c r="CV12" s="132">
        <v>36.5</v>
      </c>
      <c r="CW12" s="128">
        <v>28</v>
      </c>
      <c r="CX12" s="122">
        <v>55.599999999999994</v>
      </c>
      <c r="CY12" s="121">
        <v>60.80000000000004</v>
      </c>
      <c r="CZ12" s="128">
        <v>27.69999999999999</v>
      </c>
      <c r="DA12" s="133">
        <v>46.400000000000034</v>
      </c>
      <c r="DB12" s="128">
        <v>37.49999999999994</v>
      </c>
      <c r="DC12" s="121">
        <v>30.80000000000001</v>
      </c>
      <c r="DD12" s="122">
        <v>73.5</v>
      </c>
      <c r="DE12" s="128">
        <v>39.40000000000009</v>
      </c>
      <c r="DF12" s="122">
        <v>30.899999999999864</v>
      </c>
      <c r="DG12" s="122">
        <v>130.7</v>
      </c>
      <c r="DH12" s="132">
        <v>32.8</v>
      </c>
      <c r="DI12" s="125">
        <v>38.39999999999999</v>
      </c>
      <c r="DJ12" s="128">
        <v>60.10000000000002</v>
      </c>
      <c r="DK12" s="95">
        <v>51.5</v>
      </c>
      <c r="DL12" s="95">
        <v>45.79999999999998</v>
      </c>
      <c r="DM12" s="121">
        <v>70.9</v>
      </c>
      <c r="DN12" s="95">
        <v>58.299999999999955</v>
      </c>
      <c r="DO12" s="95">
        <v>42.60000000000002</v>
      </c>
      <c r="DP12" s="121">
        <v>70.60000000000002</v>
      </c>
      <c r="DQ12" s="122">
        <v>40.799999999999955</v>
      </c>
      <c r="DR12" s="121">
        <v>38.40000000000009</v>
      </c>
      <c r="DS12" s="122">
        <v>83.5</v>
      </c>
      <c r="DT12" s="127">
        <v>35.400000000000006</v>
      </c>
      <c r="DU12" s="128">
        <v>41.69999999999999</v>
      </c>
      <c r="DV12" s="128">
        <v>56.599999999999994</v>
      </c>
      <c r="DW12" s="128">
        <v>36.099999999999994</v>
      </c>
      <c r="DX12" s="128">
        <v>33</v>
      </c>
      <c r="DY12" s="128">
        <v>64.00000000000003</v>
      </c>
      <c r="DZ12" s="128">
        <v>45.5</v>
      </c>
      <c r="EA12" s="128">
        <v>39.89999999999998</v>
      </c>
      <c r="EB12" s="122">
        <v>66.50000000000006</v>
      </c>
      <c r="EC12" s="133">
        <v>47.39999999999992</v>
      </c>
      <c r="ED12" s="128">
        <v>39.80000000000007</v>
      </c>
      <c r="EE12" s="122">
        <v>86.19999999999999</v>
      </c>
      <c r="EF12" s="131">
        <v>45.2</v>
      </c>
      <c r="EG12" s="122">
        <v>38.400000000000006</v>
      </c>
      <c r="EH12" s="95">
        <v>89.3</v>
      </c>
      <c r="EI12" s="122">
        <v>41.400000000000006</v>
      </c>
      <c r="EJ12" s="94">
        <v>44.19999999999999</v>
      </c>
      <c r="EK12" s="94">
        <v>156.40000000000003</v>
      </c>
      <c r="EL12" s="90">
        <v>63.269999999999925</v>
      </c>
      <c r="EM12" s="97">
        <v>41.73000000000002</v>
      </c>
      <c r="EN12" s="90">
        <v>87.60000000000002</v>
      </c>
      <c r="EO12" s="97">
        <v>73.69999999999993</v>
      </c>
      <c r="EP12" s="90">
        <v>43.89999999999998</v>
      </c>
      <c r="EQ12" s="90">
        <v>124.10000000000002</v>
      </c>
      <c r="ER12" s="113">
        <v>50</v>
      </c>
      <c r="ES12" s="114">
        <v>39.5</v>
      </c>
      <c r="ET12" s="97">
        <v>82.60000000000002</v>
      </c>
      <c r="EU12" s="90">
        <v>71.69999999999999</v>
      </c>
      <c r="EV12" s="90">
        <v>51.5</v>
      </c>
      <c r="EW12" s="90">
        <v>181.90000000000003</v>
      </c>
      <c r="EX12" s="90">
        <v>68.5</v>
      </c>
      <c r="EY12" s="90">
        <v>48.30000000000007</v>
      </c>
      <c r="EZ12" s="94">
        <v>103.69999999999982</v>
      </c>
      <c r="FA12" s="122">
        <v>62.5</v>
      </c>
      <c r="FB12" s="94">
        <v>49.50000000000023</v>
      </c>
      <c r="FC12" s="97">
        <v>164.29999999999973</v>
      </c>
      <c r="FD12" s="115">
        <v>54.8</v>
      </c>
      <c r="FE12" s="122">
        <v>50.500000000000014</v>
      </c>
      <c r="FF12" s="122">
        <v>97.4</v>
      </c>
      <c r="FG12" s="122">
        <v>61.49999999999997</v>
      </c>
      <c r="FH12" s="90">
        <v>138.7</v>
      </c>
      <c r="FI12" s="97">
        <v>113.10000000000002</v>
      </c>
      <c r="FJ12" s="97">
        <v>77.69999999999993</v>
      </c>
      <c r="FK12" s="97">
        <v>53.100000000000136</v>
      </c>
      <c r="FL12" s="97">
        <v>104.19999999999993</v>
      </c>
      <c r="FM12" s="95">
        <v>72.99999999999989</v>
      </c>
      <c r="FN12" s="97">
        <v>68.70000000000005</v>
      </c>
      <c r="FO12" s="122">
        <v>173.10000000000002</v>
      </c>
      <c r="FP12" s="115">
        <v>63.099999999999994</v>
      </c>
      <c r="FQ12" s="122">
        <v>62.10000000000001</v>
      </c>
      <c r="FR12" s="95">
        <v>108.49999999999999</v>
      </c>
      <c r="FS12" s="122">
        <v>152.2</v>
      </c>
      <c r="FT12" s="122">
        <v>139.79999999999995</v>
      </c>
      <c r="FU12" s="122">
        <v>71.20000000000005</v>
      </c>
      <c r="FV12" s="122">
        <v>91.10000000000002</v>
      </c>
      <c r="FW12" s="122">
        <v>48.89999999999998</v>
      </c>
      <c r="FX12" s="95">
        <v>75.30000000000007</v>
      </c>
      <c r="FY12" s="122">
        <v>64.69999999999993</v>
      </c>
      <c r="FZ12" s="95">
        <v>59.79999999999984</v>
      </c>
      <c r="GA12" s="97">
        <v>96.40000000000009</v>
      </c>
      <c r="GB12" s="97">
        <v>86.3</v>
      </c>
      <c r="GC12" s="97">
        <v>56.000000000000014</v>
      </c>
      <c r="GD12" s="97">
        <v>94.99999999999997</v>
      </c>
      <c r="GE12" s="97">
        <v>77.29999999999998</v>
      </c>
      <c r="GF12" s="97">
        <v>71</v>
      </c>
      <c r="GG12" s="97">
        <v>264.6000000000001</v>
      </c>
      <c r="GH12" s="96">
        <v>112.49999999999989</v>
      </c>
      <c r="GI12" s="159">
        <v>105.50000000000011</v>
      </c>
      <c r="GJ12" s="159">
        <v>103.20000000000005</v>
      </c>
      <c r="GK12" s="96">
        <v>72.29999999999973</v>
      </c>
      <c r="GL12" s="159">
        <v>84.30000000000018</v>
      </c>
      <c r="GM12" s="96">
        <v>283.60000000000014</v>
      </c>
      <c r="GN12" s="203">
        <v>89.80000000000001</v>
      </c>
      <c r="GO12" s="189">
        <v>68.29999999999998</v>
      </c>
      <c r="GP12" s="96">
        <v>112.79999999999998</v>
      </c>
      <c r="GQ12" s="189">
        <v>70.80000000000001</v>
      </c>
      <c r="GR12" s="189">
        <v>438.40000000000003</v>
      </c>
      <c r="GT12" s="122"/>
      <c r="GU12" s="173"/>
      <c r="GV12" s="173"/>
      <c r="GW12" s="173"/>
    </row>
    <row r="13" spans="1:205" s="79" customFormat="1" ht="18">
      <c r="A13" s="79">
        <v>99.10000000000002</v>
      </c>
      <c r="B13" s="170" t="s">
        <v>12</v>
      </c>
      <c r="C13" s="107">
        <v>2</v>
      </c>
      <c r="D13" s="102">
        <f>SUM(D14:D20)</f>
        <v>143.6</v>
      </c>
      <c r="E13" s="102">
        <f aca="true" t="shared" si="5" ref="E13:AT13">SUM(E14:E20)</f>
        <v>173.60000000000002</v>
      </c>
      <c r="F13" s="102">
        <f t="shared" si="5"/>
        <v>239.39999999999998</v>
      </c>
      <c r="G13" s="102">
        <f t="shared" si="5"/>
        <v>263.6</v>
      </c>
      <c r="H13" s="102">
        <f t="shared" si="5"/>
        <v>215.2</v>
      </c>
      <c r="I13" s="102">
        <f t="shared" si="5"/>
        <v>270.4</v>
      </c>
      <c r="J13" s="102">
        <f t="shared" si="5"/>
        <v>264.5</v>
      </c>
      <c r="K13" s="102">
        <f t="shared" si="5"/>
        <v>231.70000000000005</v>
      </c>
      <c r="L13" s="102">
        <f t="shared" si="5"/>
        <v>269.1999999999999</v>
      </c>
      <c r="M13" s="102">
        <f t="shared" si="5"/>
        <v>275.6000000000001</v>
      </c>
      <c r="N13" s="102">
        <f t="shared" si="5"/>
        <v>242.99999999999983</v>
      </c>
      <c r="O13" s="102">
        <f t="shared" si="5"/>
        <v>388.9000000000002</v>
      </c>
      <c r="P13" s="101">
        <f t="shared" si="5"/>
        <v>189.8</v>
      </c>
      <c r="Q13" s="102">
        <f t="shared" si="5"/>
        <v>204.4</v>
      </c>
      <c r="R13" s="102">
        <f t="shared" si="5"/>
        <v>368.1</v>
      </c>
      <c r="S13" s="102">
        <f t="shared" si="5"/>
        <v>132.3</v>
      </c>
      <c r="T13" s="102">
        <f t="shared" si="5"/>
        <v>274.7</v>
      </c>
      <c r="U13" s="102">
        <f t="shared" si="5"/>
        <v>310.6000000000001</v>
      </c>
      <c r="V13" s="102">
        <f t="shared" si="5"/>
        <v>281.3999999999998</v>
      </c>
      <c r="W13" s="102">
        <f t="shared" si="5"/>
        <v>712.4000000000003</v>
      </c>
      <c r="X13" s="102">
        <f t="shared" si="5"/>
        <v>316.7999999999999</v>
      </c>
      <c r="Y13" s="102">
        <f t="shared" si="5"/>
        <v>384.5000000000001</v>
      </c>
      <c r="Z13" s="102">
        <f t="shared" si="5"/>
        <v>439.69999999999993</v>
      </c>
      <c r="AA13" s="102">
        <f t="shared" si="5"/>
        <v>764.3</v>
      </c>
      <c r="AB13" s="101">
        <f t="shared" si="5"/>
        <v>378.7</v>
      </c>
      <c r="AC13" s="102">
        <f t="shared" si="5"/>
        <v>490.5</v>
      </c>
      <c r="AD13" s="92">
        <f t="shared" si="5"/>
        <v>403.6</v>
      </c>
      <c r="AE13" s="92">
        <f t="shared" si="5"/>
        <v>494.2</v>
      </c>
      <c r="AF13" s="92">
        <f t="shared" si="5"/>
        <v>538.1</v>
      </c>
      <c r="AG13" s="92">
        <f t="shared" si="5"/>
        <v>397.09999999999997</v>
      </c>
      <c r="AH13" s="92">
        <f t="shared" si="5"/>
        <v>512.5</v>
      </c>
      <c r="AI13" s="92">
        <f t="shared" si="5"/>
        <v>370</v>
      </c>
      <c r="AJ13" s="92">
        <f t="shared" si="5"/>
        <v>404.19999999999976</v>
      </c>
      <c r="AK13" s="92">
        <f t="shared" si="5"/>
        <v>436.8000000000003</v>
      </c>
      <c r="AL13" s="92">
        <f t="shared" si="5"/>
        <v>385</v>
      </c>
      <c r="AM13" s="92">
        <f t="shared" si="5"/>
        <v>600.2</v>
      </c>
      <c r="AN13" s="135">
        <f t="shared" si="5"/>
        <v>301.9</v>
      </c>
      <c r="AO13" s="92">
        <f t="shared" si="5"/>
        <v>402.09999999999997</v>
      </c>
      <c r="AP13" s="108">
        <f t="shared" si="5"/>
        <v>432.29999999999995</v>
      </c>
      <c r="AQ13" s="108">
        <f t="shared" si="5"/>
        <v>479.3</v>
      </c>
      <c r="AR13" s="108">
        <f t="shared" si="5"/>
        <v>415.5</v>
      </c>
      <c r="AS13" s="102">
        <f t="shared" si="5"/>
        <v>437.6000000000001</v>
      </c>
      <c r="AT13" s="102">
        <f t="shared" si="5"/>
        <v>486.5</v>
      </c>
      <c r="AU13" s="102">
        <f aca="true" t="shared" si="6" ref="AU13:BW13">SUM(AU14:AU20)</f>
        <v>407.29999999999995</v>
      </c>
      <c r="AV13" s="102">
        <f t="shared" si="6"/>
        <v>424.80000000000024</v>
      </c>
      <c r="AW13" s="102">
        <f t="shared" si="6"/>
        <v>475</v>
      </c>
      <c r="AX13" s="102">
        <f t="shared" si="6"/>
        <v>417.5999999999998</v>
      </c>
      <c r="AY13" s="102">
        <f t="shared" si="6"/>
        <v>717.1000000000004</v>
      </c>
      <c r="AZ13" s="101">
        <f t="shared" si="6"/>
        <v>333.9</v>
      </c>
      <c r="BA13" s="102">
        <f t="shared" si="6"/>
        <v>424.50000000000006</v>
      </c>
      <c r="BB13" s="102">
        <f t="shared" si="6"/>
        <v>444.49999999999994</v>
      </c>
      <c r="BC13" s="102">
        <f t="shared" si="6"/>
        <v>535</v>
      </c>
      <c r="BD13" s="102">
        <f t="shared" si="6"/>
        <v>452.9</v>
      </c>
      <c r="BE13" s="102">
        <f t="shared" si="6"/>
        <v>454.2000000000001</v>
      </c>
      <c r="BF13" s="102">
        <f t="shared" si="6"/>
        <v>494.09999999999974</v>
      </c>
      <c r="BG13" s="102">
        <f t="shared" si="6"/>
        <v>386.90000000000003</v>
      </c>
      <c r="BH13" s="102">
        <f t="shared" si="6"/>
        <v>404.6000000000003</v>
      </c>
      <c r="BI13" s="102">
        <f t="shared" si="6"/>
        <v>436.6</v>
      </c>
      <c r="BJ13" s="102">
        <f t="shared" si="6"/>
        <v>474</v>
      </c>
      <c r="BK13" s="102">
        <f t="shared" si="6"/>
        <v>639.0999999999997</v>
      </c>
      <c r="BL13" s="101">
        <f t="shared" si="6"/>
        <v>317.2</v>
      </c>
      <c r="BM13" s="102">
        <f t="shared" si="6"/>
        <v>453.6</v>
      </c>
      <c r="BN13" s="102">
        <f t="shared" si="6"/>
        <v>460.80000000000007</v>
      </c>
      <c r="BO13" s="102">
        <f t="shared" si="6"/>
        <v>628.4000000000001</v>
      </c>
      <c r="BP13" s="102">
        <f t="shared" si="6"/>
        <v>431.29999999999995</v>
      </c>
      <c r="BQ13" s="102">
        <f t="shared" si="6"/>
        <v>396.59999999999985</v>
      </c>
      <c r="BR13" s="102">
        <f t="shared" si="6"/>
        <v>493.0000000000001</v>
      </c>
      <c r="BS13" s="102">
        <f t="shared" si="6"/>
        <v>489.1</v>
      </c>
      <c r="BT13" s="102">
        <f t="shared" si="6"/>
        <v>425.2999999999997</v>
      </c>
      <c r="BU13" s="102">
        <f t="shared" si="6"/>
        <v>544.8000000000003</v>
      </c>
      <c r="BV13" s="102">
        <f t="shared" si="6"/>
        <v>443.39999999999975</v>
      </c>
      <c r="BW13" s="102">
        <f t="shared" si="6"/>
        <v>703.1</v>
      </c>
      <c r="BX13" s="101">
        <f>SUM(BX14:BX20)</f>
        <v>416.79999999999995</v>
      </c>
      <c r="BY13" s="102">
        <f>SUM(BY14:BY20)</f>
        <v>481.9999999999999</v>
      </c>
      <c r="BZ13" s="102">
        <v>475.9</v>
      </c>
      <c r="CA13" s="102">
        <f aca="true" t="shared" si="7" ref="CA13:CT13">SUM(CA14:CA20)</f>
        <v>560.4000000000001</v>
      </c>
      <c r="CB13" s="102">
        <f t="shared" si="7"/>
        <v>499.7000000000001</v>
      </c>
      <c r="CC13" s="102">
        <f t="shared" si="7"/>
        <v>471.19999999999993</v>
      </c>
      <c r="CD13" s="102">
        <f t="shared" si="7"/>
        <v>612.1000000000001</v>
      </c>
      <c r="CE13" s="102">
        <f t="shared" si="7"/>
        <v>565.2999999999997</v>
      </c>
      <c r="CF13" s="102">
        <f t="shared" si="7"/>
        <v>569.4000000000002</v>
      </c>
      <c r="CG13" s="102">
        <f t="shared" si="7"/>
        <v>603.0999999999999</v>
      </c>
      <c r="CH13" s="102">
        <f t="shared" si="7"/>
        <v>456.29999999999984</v>
      </c>
      <c r="CI13" s="102">
        <f t="shared" si="7"/>
        <v>783.5000000000003</v>
      </c>
      <c r="CJ13" s="101">
        <f t="shared" si="7"/>
        <v>478.4</v>
      </c>
      <c r="CK13" s="102">
        <f t="shared" si="7"/>
        <v>448.70000000000005</v>
      </c>
      <c r="CL13" s="102">
        <f t="shared" si="7"/>
        <v>449.70000000000005</v>
      </c>
      <c r="CM13" s="102">
        <f t="shared" si="7"/>
        <v>548.6999999999999</v>
      </c>
      <c r="CN13" s="102">
        <f t="shared" si="7"/>
        <v>479.90000000000003</v>
      </c>
      <c r="CO13" s="102">
        <f t="shared" si="7"/>
        <v>530.5</v>
      </c>
      <c r="CP13" s="102">
        <f t="shared" si="7"/>
        <v>507.99999999999983</v>
      </c>
      <c r="CQ13" s="102">
        <f t="shared" si="7"/>
        <v>492.30000000000007</v>
      </c>
      <c r="CR13" s="102">
        <f t="shared" si="7"/>
        <v>561.2</v>
      </c>
      <c r="CS13" s="102">
        <f t="shared" si="7"/>
        <v>683.7</v>
      </c>
      <c r="CT13" s="102">
        <f t="shared" si="7"/>
        <v>564.8000000000003</v>
      </c>
      <c r="CU13" s="102">
        <f aca="true" t="shared" si="8" ref="CU13:FJ13">SUM(CU14:CU20)</f>
        <v>977.1999999999997</v>
      </c>
      <c r="CV13" s="101">
        <f t="shared" si="8"/>
        <v>452.09999999999997</v>
      </c>
      <c r="CW13" s="102">
        <f t="shared" si="8"/>
        <v>599.3</v>
      </c>
      <c r="CX13" s="102">
        <f t="shared" si="8"/>
        <v>619</v>
      </c>
      <c r="CY13" s="102">
        <f t="shared" si="8"/>
        <v>623.4000000000001</v>
      </c>
      <c r="CZ13" s="102">
        <f t="shared" si="8"/>
        <v>622.5</v>
      </c>
      <c r="DA13" s="102">
        <f t="shared" si="8"/>
        <v>616.1000000000001</v>
      </c>
      <c r="DB13" s="102">
        <f t="shared" si="8"/>
        <v>731.6999999999998</v>
      </c>
      <c r="DC13" s="102">
        <f t="shared" si="8"/>
        <v>542.6999999999999</v>
      </c>
      <c r="DD13" s="102">
        <f t="shared" si="8"/>
        <v>608.7999999999998</v>
      </c>
      <c r="DE13" s="102">
        <f t="shared" si="8"/>
        <v>687.7000000000003</v>
      </c>
      <c r="DF13" s="102">
        <f t="shared" si="8"/>
        <v>656.1</v>
      </c>
      <c r="DG13" s="102">
        <f t="shared" si="8"/>
        <v>971.3999999999999</v>
      </c>
      <c r="DH13" s="101">
        <f t="shared" si="8"/>
        <v>526.1</v>
      </c>
      <c r="DI13" s="102">
        <f t="shared" si="8"/>
        <v>588.6</v>
      </c>
      <c r="DJ13" s="102">
        <f t="shared" si="8"/>
        <v>677.5</v>
      </c>
      <c r="DK13" s="102">
        <f t="shared" si="8"/>
        <v>693.3999999999999</v>
      </c>
      <c r="DL13" s="102">
        <f t="shared" si="8"/>
        <v>631.1000000000001</v>
      </c>
      <c r="DM13" s="102">
        <f t="shared" si="8"/>
        <v>661.2999999999997</v>
      </c>
      <c r="DN13" s="102">
        <f t="shared" si="8"/>
        <v>769.3000000000001</v>
      </c>
      <c r="DO13" s="102">
        <f t="shared" si="8"/>
        <v>600.1</v>
      </c>
      <c r="DP13" s="102">
        <f t="shared" si="8"/>
        <v>693.7000000000004</v>
      </c>
      <c r="DQ13" s="102">
        <f t="shared" si="8"/>
        <v>706.1999999999999</v>
      </c>
      <c r="DR13" s="102">
        <f t="shared" si="8"/>
        <v>660.2</v>
      </c>
      <c r="DS13" s="102">
        <f t="shared" si="8"/>
        <v>972.9000000000003</v>
      </c>
      <c r="DT13" s="101">
        <f t="shared" si="8"/>
        <v>621.3000000000001</v>
      </c>
      <c r="DU13" s="102">
        <f t="shared" si="8"/>
        <v>667.9000000000001</v>
      </c>
      <c r="DV13" s="102">
        <f t="shared" si="8"/>
        <v>730.3999999999999</v>
      </c>
      <c r="DW13" s="102">
        <f t="shared" si="8"/>
        <v>778.7</v>
      </c>
      <c r="DX13" s="102">
        <f t="shared" si="8"/>
        <v>703.4</v>
      </c>
      <c r="DY13" s="102">
        <f t="shared" si="8"/>
        <v>745.3000000000002</v>
      </c>
      <c r="DZ13" s="102">
        <f t="shared" si="8"/>
        <v>843.9999999999998</v>
      </c>
      <c r="EA13" s="102">
        <f t="shared" si="8"/>
        <v>683.1000000000008</v>
      </c>
      <c r="EB13" s="102">
        <f t="shared" si="8"/>
        <v>762.0999999999992</v>
      </c>
      <c r="EC13" s="102">
        <f t="shared" si="8"/>
        <v>836.5000000000002</v>
      </c>
      <c r="ED13" s="102">
        <f t="shared" si="8"/>
        <v>695.1999999999998</v>
      </c>
      <c r="EE13" s="108">
        <f t="shared" si="8"/>
        <v>1057.6999999999998</v>
      </c>
      <c r="EF13" s="109">
        <f t="shared" si="8"/>
        <v>654.0999999999999</v>
      </c>
      <c r="EG13" s="108">
        <f t="shared" si="8"/>
        <v>714.2</v>
      </c>
      <c r="EH13" s="108">
        <f t="shared" si="8"/>
        <v>798.4000000000001</v>
      </c>
      <c r="EI13" s="108">
        <f t="shared" si="8"/>
        <v>836.1999999999998</v>
      </c>
      <c r="EJ13" s="108">
        <f t="shared" si="8"/>
        <v>748.3</v>
      </c>
      <c r="EK13" s="108">
        <f t="shared" si="8"/>
        <v>841</v>
      </c>
      <c r="EL13" s="108">
        <f t="shared" si="8"/>
        <v>810.46</v>
      </c>
      <c r="EM13" s="108">
        <f t="shared" si="8"/>
        <v>747.9399999999998</v>
      </c>
      <c r="EN13" s="108">
        <f t="shared" si="8"/>
        <v>773.5999999999999</v>
      </c>
      <c r="EO13" s="108">
        <f t="shared" si="8"/>
        <v>818.6999999999998</v>
      </c>
      <c r="EP13" s="108">
        <f t="shared" si="8"/>
        <v>738.6000000000001</v>
      </c>
      <c r="EQ13" s="108">
        <f t="shared" si="8"/>
        <v>1182.7000000000003</v>
      </c>
      <c r="ER13" s="109">
        <f t="shared" si="8"/>
        <v>689.6999999999999</v>
      </c>
      <c r="ES13" s="108">
        <f t="shared" si="8"/>
        <v>718.7</v>
      </c>
      <c r="ET13" s="108">
        <f t="shared" si="8"/>
        <v>757.8999999999999</v>
      </c>
      <c r="EU13" s="108">
        <f t="shared" si="8"/>
        <v>820.3999999999999</v>
      </c>
      <c r="EV13" s="108">
        <f t="shared" si="8"/>
        <v>759.5</v>
      </c>
      <c r="EW13" s="108">
        <f t="shared" si="8"/>
        <v>859.9000000000001</v>
      </c>
      <c r="EX13" s="108">
        <f t="shared" si="8"/>
        <v>785.6999999999999</v>
      </c>
      <c r="EY13" s="108">
        <f t="shared" si="8"/>
        <v>713.1999999999998</v>
      </c>
      <c r="EZ13" s="108">
        <f t="shared" si="8"/>
        <v>768.2000000000003</v>
      </c>
      <c r="FA13" s="108">
        <f t="shared" si="8"/>
        <v>813.0999999999998</v>
      </c>
      <c r="FB13" s="108">
        <f t="shared" si="8"/>
        <v>762.8000000000001</v>
      </c>
      <c r="FC13" s="108">
        <f t="shared" si="8"/>
        <v>1150</v>
      </c>
      <c r="FD13" s="109">
        <f t="shared" si="8"/>
        <v>796.6999999999999</v>
      </c>
      <c r="FE13" s="108">
        <f t="shared" si="8"/>
        <v>846.7</v>
      </c>
      <c r="FF13" s="108">
        <f t="shared" si="8"/>
        <v>866.6999999999999</v>
      </c>
      <c r="FG13" s="108">
        <f t="shared" si="8"/>
        <v>892.8999999999999</v>
      </c>
      <c r="FH13" s="108">
        <f t="shared" si="8"/>
        <v>887.4000000000003</v>
      </c>
      <c r="FI13" s="108">
        <f t="shared" si="8"/>
        <v>861.7</v>
      </c>
      <c r="FJ13" s="108">
        <f t="shared" si="8"/>
        <v>1005.6999999999997</v>
      </c>
      <c r="FK13" s="108">
        <f aca="true" t="shared" si="9" ref="FK13:FY13">SUM(FK14:FK20)</f>
        <v>781.4000000000004</v>
      </c>
      <c r="FL13" s="108">
        <f t="shared" si="9"/>
        <v>817.6</v>
      </c>
      <c r="FM13" s="108">
        <f t="shared" si="9"/>
        <v>1001.0999999999996</v>
      </c>
      <c r="FN13" s="108">
        <f t="shared" si="9"/>
        <v>886.1000000000006</v>
      </c>
      <c r="FO13" s="108">
        <f t="shared" si="9"/>
        <v>1187.7999999999993</v>
      </c>
      <c r="FP13" s="109">
        <f t="shared" si="9"/>
        <v>939.4</v>
      </c>
      <c r="FQ13" s="108">
        <f t="shared" si="9"/>
        <v>969.8</v>
      </c>
      <c r="FR13" s="108">
        <f t="shared" si="9"/>
        <v>1130.8000000000002</v>
      </c>
      <c r="FS13" s="108">
        <f t="shared" si="9"/>
        <v>897</v>
      </c>
      <c r="FT13" s="108">
        <f t="shared" si="9"/>
        <v>993.8000000000001</v>
      </c>
      <c r="FU13" s="108">
        <f t="shared" si="9"/>
        <v>1077.6</v>
      </c>
      <c r="FV13" s="108">
        <f t="shared" si="9"/>
        <v>1281.2999999999997</v>
      </c>
      <c r="FW13" s="108">
        <f t="shared" si="9"/>
        <v>948.0000000000003</v>
      </c>
      <c r="FX13" s="108">
        <f t="shared" si="9"/>
        <v>1243.4000000000005</v>
      </c>
      <c r="FY13" s="108">
        <f t="shared" si="9"/>
        <v>1211.6999999999991</v>
      </c>
      <c r="FZ13" s="108">
        <f aca="true" t="shared" si="10" ref="FZ13:GH13">SUM(FZ14:FZ20)</f>
        <v>1061.800000000001</v>
      </c>
      <c r="GA13" s="108">
        <f t="shared" si="10"/>
        <v>1644.4999999999995</v>
      </c>
      <c r="GB13" s="108">
        <f t="shared" si="10"/>
        <v>1090.7</v>
      </c>
      <c r="GC13" s="108">
        <f t="shared" si="10"/>
        <v>1108.3</v>
      </c>
      <c r="GD13" s="108">
        <f t="shared" si="10"/>
        <v>1197.3999999999996</v>
      </c>
      <c r="GE13" s="108">
        <f t="shared" si="10"/>
        <v>1344.7000000000003</v>
      </c>
      <c r="GF13" s="108">
        <f t="shared" si="10"/>
        <v>1148.8999999999996</v>
      </c>
      <c r="GG13" s="108">
        <f t="shared" si="10"/>
        <v>1271.98</v>
      </c>
      <c r="GH13" s="108">
        <f t="shared" si="10"/>
        <v>1391.22</v>
      </c>
      <c r="GI13" s="158">
        <f aca="true" t="shared" si="11" ref="GI13:GQ13">SUM(GI14:GI20)</f>
        <v>1113.9000000000003</v>
      </c>
      <c r="GJ13" s="158">
        <f t="shared" si="11"/>
        <v>1208.3999999999992</v>
      </c>
      <c r="GK13" s="158">
        <f t="shared" si="11"/>
        <v>1303.1000000000015</v>
      </c>
      <c r="GL13" s="158">
        <f t="shared" si="11"/>
        <v>1255.9999999999982</v>
      </c>
      <c r="GM13" s="158">
        <f t="shared" si="11"/>
        <v>1935.4000000000008</v>
      </c>
      <c r="GN13" s="223">
        <f t="shared" si="11"/>
        <v>1185.8</v>
      </c>
      <c r="GO13" s="225">
        <f t="shared" si="11"/>
        <v>1226.1999999999998</v>
      </c>
      <c r="GP13" s="225">
        <f t="shared" si="11"/>
        <v>1413.1</v>
      </c>
      <c r="GQ13" s="225">
        <f t="shared" si="11"/>
        <v>1350.9</v>
      </c>
      <c r="GR13" s="225">
        <v>1377.3000000000002</v>
      </c>
      <c r="GT13" s="96"/>
      <c r="GU13" s="173"/>
      <c r="GV13" s="173"/>
      <c r="GW13" s="173"/>
    </row>
    <row r="14" spans="1:205" s="79" customFormat="1" ht="18">
      <c r="A14" s="79">
        <v>104.79999999999927</v>
      </c>
      <c r="B14" s="136" t="s">
        <v>13</v>
      </c>
      <c r="C14" s="111">
        <v>21</v>
      </c>
      <c r="D14" s="91">
        <v>35</v>
      </c>
      <c r="E14" s="91">
        <v>41.7</v>
      </c>
      <c r="F14" s="91">
        <v>44.3</v>
      </c>
      <c r="G14" s="91">
        <v>42.9</v>
      </c>
      <c r="H14" s="91">
        <v>44.5</v>
      </c>
      <c r="I14" s="112">
        <v>48</v>
      </c>
      <c r="J14" s="112">
        <v>49.3</v>
      </c>
      <c r="K14" s="112">
        <v>45.7</v>
      </c>
      <c r="L14" s="112">
        <v>48.59999999999991</v>
      </c>
      <c r="M14" s="112">
        <v>49.9</v>
      </c>
      <c r="N14" s="112">
        <v>46.2</v>
      </c>
      <c r="O14" s="91">
        <v>67.19999999999993</v>
      </c>
      <c r="P14" s="113">
        <v>43.2</v>
      </c>
      <c r="Q14" s="96">
        <v>46.7</v>
      </c>
      <c r="R14" s="96">
        <v>55.9</v>
      </c>
      <c r="S14" s="97">
        <v>50.6</v>
      </c>
      <c r="T14" s="96">
        <v>51.1</v>
      </c>
      <c r="U14" s="96">
        <v>54.2</v>
      </c>
      <c r="V14" s="96">
        <v>50.4</v>
      </c>
      <c r="W14" s="114">
        <v>54.1</v>
      </c>
      <c r="X14" s="112">
        <v>55.2</v>
      </c>
      <c r="Y14" s="96">
        <v>54.50000000000006</v>
      </c>
      <c r="Z14" s="91">
        <v>70.39999999999986</v>
      </c>
      <c r="AA14" s="96">
        <v>110.6</v>
      </c>
      <c r="AB14" s="115">
        <v>93</v>
      </c>
      <c r="AC14" s="96">
        <v>68.3</v>
      </c>
      <c r="AD14" s="91">
        <v>71.9</v>
      </c>
      <c r="AE14" s="96">
        <v>80.4</v>
      </c>
      <c r="AF14" s="96">
        <v>85.1</v>
      </c>
      <c r="AG14" s="96">
        <v>90.4</v>
      </c>
      <c r="AH14" s="96">
        <v>86</v>
      </c>
      <c r="AI14" s="96">
        <v>85.5</v>
      </c>
      <c r="AJ14" s="96">
        <v>80.9</v>
      </c>
      <c r="AK14" s="96">
        <v>79.5</v>
      </c>
      <c r="AL14" s="96">
        <v>81.5</v>
      </c>
      <c r="AM14" s="96">
        <v>105.6</v>
      </c>
      <c r="AN14" s="113">
        <v>84.8</v>
      </c>
      <c r="AO14" s="97">
        <v>80.6</v>
      </c>
      <c r="AP14" s="97">
        <v>82.8</v>
      </c>
      <c r="AQ14" s="96">
        <v>90.1</v>
      </c>
      <c r="AR14" s="96">
        <v>84.50000000000006</v>
      </c>
      <c r="AS14" s="96">
        <v>85.7</v>
      </c>
      <c r="AT14" s="116">
        <v>84.9</v>
      </c>
      <c r="AU14" s="114">
        <v>84.8</v>
      </c>
      <c r="AV14" s="96">
        <v>81.10000000000014</v>
      </c>
      <c r="AW14" s="97">
        <v>83</v>
      </c>
      <c r="AX14" s="114">
        <v>87.69999999999993</v>
      </c>
      <c r="AY14" s="96">
        <v>118.29999999999995</v>
      </c>
      <c r="AZ14" s="117">
        <v>83.2</v>
      </c>
      <c r="BA14" s="114">
        <v>84.89999999999999</v>
      </c>
      <c r="BB14" s="114">
        <v>94.70000000000002</v>
      </c>
      <c r="BC14" s="97">
        <v>92.69999999999999</v>
      </c>
      <c r="BD14" s="97">
        <v>87.89999999999998</v>
      </c>
      <c r="BE14" s="97">
        <v>107.20000000000005</v>
      </c>
      <c r="BF14" s="96">
        <v>90.49999999999989</v>
      </c>
      <c r="BG14" s="96">
        <v>87.80000000000007</v>
      </c>
      <c r="BH14" s="97">
        <v>89.40000000000009</v>
      </c>
      <c r="BI14" s="97">
        <v>84.79999999999995</v>
      </c>
      <c r="BJ14" s="96">
        <v>95.5</v>
      </c>
      <c r="BK14" s="96">
        <v>121.60000000000002</v>
      </c>
      <c r="BL14" s="117">
        <v>84.7</v>
      </c>
      <c r="BM14" s="96">
        <v>88.39999999999999</v>
      </c>
      <c r="BN14" s="96">
        <v>91.4</v>
      </c>
      <c r="BO14" s="96">
        <v>97.90000000000003</v>
      </c>
      <c r="BP14" s="96">
        <v>108.49999999999994</v>
      </c>
      <c r="BQ14" s="114">
        <v>93.80000000000007</v>
      </c>
      <c r="BR14" s="96">
        <v>91.79999999999995</v>
      </c>
      <c r="BS14" s="114">
        <v>91.5</v>
      </c>
      <c r="BT14" s="97">
        <v>87.60000000000002</v>
      </c>
      <c r="BU14" s="96">
        <v>88</v>
      </c>
      <c r="BV14" s="96">
        <v>92.79999999999995</v>
      </c>
      <c r="BW14" s="97">
        <v>119.80000000000007</v>
      </c>
      <c r="BX14" s="137">
        <v>84.60000000000001</v>
      </c>
      <c r="BY14" s="114">
        <v>88.59999999999998</v>
      </c>
      <c r="BZ14" s="114">
        <v>95</v>
      </c>
      <c r="CA14" s="96">
        <v>99.90000000000003</v>
      </c>
      <c r="CB14" s="96">
        <v>94.10000000000002</v>
      </c>
      <c r="CC14" s="114">
        <v>97.39999999999998</v>
      </c>
      <c r="CD14" s="114">
        <v>95.69999999999993</v>
      </c>
      <c r="CE14" s="114">
        <v>98.70000000000005</v>
      </c>
      <c r="CF14" s="96">
        <v>101.70000000000005</v>
      </c>
      <c r="CG14" s="96">
        <v>107.39999999999998</v>
      </c>
      <c r="CH14" s="138">
        <v>102.29999999999984</v>
      </c>
      <c r="CI14" s="114">
        <v>137.20000000000027</v>
      </c>
      <c r="CJ14" s="137">
        <v>97.6</v>
      </c>
      <c r="CK14" s="138">
        <v>101.6</v>
      </c>
      <c r="CL14" s="114">
        <v>109.50000000000006</v>
      </c>
      <c r="CM14" s="138">
        <v>114.89999999999992</v>
      </c>
      <c r="CN14" s="114">
        <v>113.19999999999999</v>
      </c>
      <c r="CO14" s="118">
        <v>109.00000000000011</v>
      </c>
      <c r="CP14" s="138">
        <v>112.09999999999991</v>
      </c>
      <c r="CQ14" s="114">
        <v>117.20000000000005</v>
      </c>
      <c r="CR14" s="114">
        <v>113.19999999999993</v>
      </c>
      <c r="CS14" s="96">
        <v>114.5</v>
      </c>
      <c r="CT14" s="97">
        <v>133.10000000000014</v>
      </c>
      <c r="CU14" s="96">
        <v>159.19999999999982</v>
      </c>
      <c r="CV14" s="119">
        <v>116.3</v>
      </c>
      <c r="CW14" s="138">
        <v>117.2</v>
      </c>
      <c r="CX14" s="96">
        <v>121.89999999999998</v>
      </c>
      <c r="CY14" s="118">
        <v>131.90000000000003</v>
      </c>
      <c r="CZ14" s="138">
        <v>123.69999999999999</v>
      </c>
      <c r="DA14" s="120">
        <v>129</v>
      </c>
      <c r="DB14" s="138">
        <v>131</v>
      </c>
      <c r="DC14" s="118">
        <v>120.5</v>
      </c>
      <c r="DD14" s="96">
        <v>122.09999999999991</v>
      </c>
      <c r="DE14" s="114">
        <v>118.79999999999995</v>
      </c>
      <c r="DF14" s="96">
        <v>123.30000000000018</v>
      </c>
      <c r="DG14" s="96">
        <v>166.20000000000005</v>
      </c>
      <c r="DH14" s="119">
        <v>122.6</v>
      </c>
      <c r="DI14" s="91">
        <v>123.00000000000003</v>
      </c>
      <c r="DJ14" s="138">
        <v>133.39999999999998</v>
      </c>
      <c r="DK14" s="96">
        <v>139.70000000000005</v>
      </c>
      <c r="DL14" s="97">
        <v>126.59999999999991</v>
      </c>
      <c r="DM14" s="118">
        <v>129.79999999999995</v>
      </c>
      <c r="DN14" s="97">
        <v>131.10000000000002</v>
      </c>
      <c r="DO14" s="97">
        <v>127.39999999999998</v>
      </c>
      <c r="DP14" s="118">
        <v>136.4000000000001</v>
      </c>
      <c r="DQ14" s="97">
        <v>128.20000000000005</v>
      </c>
      <c r="DR14" s="118">
        <v>135.89999999999986</v>
      </c>
      <c r="DS14" s="96">
        <v>167.60000000000014</v>
      </c>
      <c r="DT14" s="113">
        <v>134.8</v>
      </c>
      <c r="DU14" s="114">
        <v>135.09999999999997</v>
      </c>
      <c r="DV14" s="114">
        <v>146.10000000000002</v>
      </c>
      <c r="DW14" s="114">
        <v>155.89999999999998</v>
      </c>
      <c r="DX14" s="114">
        <v>135.60000000000002</v>
      </c>
      <c r="DY14" s="114">
        <v>149.5</v>
      </c>
      <c r="DZ14" s="114">
        <v>142.79999999999995</v>
      </c>
      <c r="EA14" s="114">
        <v>149.60000000000014</v>
      </c>
      <c r="EB14" s="96">
        <v>146.89999999999986</v>
      </c>
      <c r="EC14" s="120">
        <v>149.9000000000001</v>
      </c>
      <c r="ED14" s="114">
        <v>136.89999999999986</v>
      </c>
      <c r="EE14" s="96">
        <v>169.80000000000018</v>
      </c>
      <c r="EF14" s="117">
        <v>132</v>
      </c>
      <c r="EG14" s="96">
        <v>132.7</v>
      </c>
      <c r="EH14" s="97">
        <v>135.7</v>
      </c>
      <c r="EI14" s="96">
        <v>149.60000000000002</v>
      </c>
      <c r="EJ14" s="90">
        <v>132.89999999999998</v>
      </c>
      <c r="EK14" s="90">
        <v>138.19999999999993</v>
      </c>
      <c r="EL14" s="97">
        <v>133.5000000000001</v>
      </c>
      <c r="EM14" s="97">
        <v>126.30000000000007</v>
      </c>
      <c r="EN14" s="90">
        <v>137</v>
      </c>
      <c r="EO14" s="97">
        <v>130.5999999999999</v>
      </c>
      <c r="EP14" s="90">
        <v>136.29999999999995</v>
      </c>
      <c r="EQ14" s="90">
        <v>164.10000000000014</v>
      </c>
      <c r="ER14" s="113">
        <v>125.8</v>
      </c>
      <c r="ES14" s="114">
        <v>129.8</v>
      </c>
      <c r="ET14" s="97">
        <v>129.39999999999998</v>
      </c>
      <c r="EU14" s="90">
        <v>133.5</v>
      </c>
      <c r="EV14" s="90">
        <v>132.30000000000007</v>
      </c>
      <c r="EW14" s="90">
        <v>139.89999999999998</v>
      </c>
      <c r="EX14" s="90">
        <v>145.19999999999993</v>
      </c>
      <c r="EY14" s="91">
        <v>133.30000000000007</v>
      </c>
      <c r="EZ14" s="90">
        <v>136.69999999999982</v>
      </c>
      <c r="FA14" s="96">
        <v>143.5</v>
      </c>
      <c r="FB14" s="90">
        <v>154.30000000000018</v>
      </c>
      <c r="FC14" s="97">
        <v>181.0999999999999</v>
      </c>
      <c r="FD14" s="115">
        <v>145</v>
      </c>
      <c r="FE14" s="96">
        <v>145.3</v>
      </c>
      <c r="FF14" s="96">
        <v>141.40000000000003</v>
      </c>
      <c r="FG14" s="96">
        <v>145.0999999999999</v>
      </c>
      <c r="FH14" s="90">
        <v>141.5</v>
      </c>
      <c r="FI14" s="97">
        <v>145.89999999999998</v>
      </c>
      <c r="FJ14" s="97">
        <v>149.30000000000007</v>
      </c>
      <c r="FK14" s="97">
        <v>141.0999999999999</v>
      </c>
      <c r="FL14" s="139">
        <v>141.50000000000023</v>
      </c>
      <c r="FM14" s="97">
        <v>139.79999999999973</v>
      </c>
      <c r="FN14" s="97">
        <v>150.50000000000023</v>
      </c>
      <c r="FO14" s="96">
        <v>198.5</v>
      </c>
      <c r="FP14" s="115">
        <v>143.7</v>
      </c>
      <c r="FQ14" s="96">
        <v>146</v>
      </c>
      <c r="FR14" s="97">
        <v>157.20000000000005</v>
      </c>
      <c r="FS14" s="96">
        <v>146.7</v>
      </c>
      <c r="FT14" s="96">
        <v>152.5</v>
      </c>
      <c r="FU14" s="96">
        <v>147.10000000000002</v>
      </c>
      <c r="FV14" s="96">
        <v>160.39999999999986</v>
      </c>
      <c r="FW14" s="96">
        <v>147.60000000000014</v>
      </c>
      <c r="FX14" s="97">
        <v>151.70000000000005</v>
      </c>
      <c r="FY14" s="96">
        <v>156.49999999999977</v>
      </c>
      <c r="FZ14" s="97">
        <v>169.60000000000014</v>
      </c>
      <c r="GA14" s="97">
        <v>171.79999999999995</v>
      </c>
      <c r="GB14" s="97">
        <v>162.5</v>
      </c>
      <c r="GC14" s="97">
        <v>163.60000000000002</v>
      </c>
      <c r="GD14" s="97">
        <v>161.69999999999993</v>
      </c>
      <c r="GE14" s="97">
        <v>160.10000000000002</v>
      </c>
      <c r="GF14" s="97">
        <v>153.89999999999998</v>
      </c>
      <c r="GG14" s="97">
        <v>157.20000000000005</v>
      </c>
      <c r="GH14" s="96">
        <v>164.70000000000005</v>
      </c>
      <c r="GI14" s="159">
        <v>154.4000000000001</v>
      </c>
      <c r="GJ14" s="159">
        <v>160.79999999999995</v>
      </c>
      <c r="GK14" s="96">
        <v>172.5</v>
      </c>
      <c r="GL14" s="159">
        <v>162.79999999999995</v>
      </c>
      <c r="GM14" s="220">
        <v>210.39999999999986</v>
      </c>
      <c r="GN14" s="203">
        <v>171.4</v>
      </c>
      <c r="GO14" s="189">
        <v>176.29999999999998</v>
      </c>
      <c r="GP14" s="96">
        <v>181.50000000000006</v>
      </c>
      <c r="GQ14" s="189">
        <v>182.9999999999999</v>
      </c>
      <c r="GR14" s="189">
        <v>172.80000000000007</v>
      </c>
      <c r="GT14" s="96"/>
      <c r="GU14" s="173"/>
      <c r="GV14" s="173"/>
      <c r="GW14" s="173"/>
    </row>
    <row r="15" spans="1:205" s="79" customFormat="1" ht="18">
      <c r="A15" s="79">
        <v>62.399999999999935</v>
      </c>
      <c r="B15" s="110" t="s">
        <v>14</v>
      </c>
      <c r="C15" s="111">
        <v>22</v>
      </c>
      <c r="D15" s="91">
        <v>24.1</v>
      </c>
      <c r="E15" s="91">
        <v>39.2</v>
      </c>
      <c r="F15" s="91">
        <v>66.8</v>
      </c>
      <c r="G15" s="91">
        <v>91</v>
      </c>
      <c r="H15" s="91">
        <v>50.7</v>
      </c>
      <c r="I15" s="112">
        <v>81.9</v>
      </c>
      <c r="J15" s="112">
        <v>58.9</v>
      </c>
      <c r="K15" s="112">
        <v>62.5</v>
      </c>
      <c r="L15" s="112">
        <v>60.5</v>
      </c>
      <c r="M15" s="112">
        <v>82.30000000000007</v>
      </c>
      <c r="N15" s="112">
        <v>53.499999999999886</v>
      </c>
      <c r="O15" s="91">
        <v>115.2</v>
      </c>
      <c r="P15" s="113">
        <v>32.2</v>
      </c>
      <c r="Q15" s="96">
        <v>38.8</v>
      </c>
      <c r="R15" s="96">
        <v>167.7</v>
      </c>
      <c r="S15" s="97">
        <v>-43.6</v>
      </c>
      <c r="T15" s="96">
        <v>89.3</v>
      </c>
      <c r="U15" s="96">
        <v>108.9</v>
      </c>
      <c r="V15" s="96">
        <v>61.1</v>
      </c>
      <c r="W15" s="114">
        <v>545.8</v>
      </c>
      <c r="X15" s="112">
        <v>130.7</v>
      </c>
      <c r="Y15" s="96">
        <v>160.8</v>
      </c>
      <c r="Z15" s="91">
        <v>161</v>
      </c>
      <c r="AA15" s="96">
        <v>138.1</v>
      </c>
      <c r="AB15" s="113">
        <v>134.7</v>
      </c>
      <c r="AC15" s="96">
        <v>199.1</v>
      </c>
      <c r="AD15" s="91">
        <v>147.4</v>
      </c>
      <c r="AE15" s="96">
        <v>196.7</v>
      </c>
      <c r="AF15" s="96">
        <v>212.4</v>
      </c>
      <c r="AG15" s="96">
        <v>101.4</v>
      </c>
      <c r="AH15" s="96">
        <v>149.9</v>
      </c>
      <c r="AI15" s="96">
        <v>118.4</v>
      </c>
      <c r="AJ15" s="96">
        <v>86.39999999999986</v>
      </c>
      <c r="AK15" s="96">
        <v>85.30000000000018</v>
      </c>
      <c r="AL15" s="96">
        <v>67.3</v>
      </c>
      <c r="AM15" s="96">
        <v>107.4</v>
      </c>
      <c r="AN15" s="113">
        <v>39.5</v>
      </c>
      <c r="AO15" s="97">
        <v>78.6</v>
      </c>
      <c r="AP15" s="97">
        <v>88.8</v>
      </c>
      <c r="AQ15" s="96">
        <v>93</v>
      </c>
      <c r="AR15" s="96">
        <v>90.7</v>
      </c>
      <c r="AS15" s="96">
        <v>89.4</v>
      </c>
      <c r="AT15" s="116">
        <v>106.2</v>
      </c>
      <c r="AU15" s="114">
        <v>71.69999999999993</v>
      </c>
      <c r="AV15" s="96">
        <v>82</v>
      </c>
      <c r="AW15" s="97">
        <v>88.30000000000007</v>
      </c>
      <c r="AX15" s="114">
        <v>75.89999999999986</v>
      </c>
      <c r="AY15" s="96">
        <v>201.10000000000014</v>
      </c>
      <c r="AZ15" s="117">
        <v>37.2</v>
      </c>
      <c r="BA15" s="114">
        <v>67.10000000000001</v>
      </c>
      <c r="BB15" s="114">
        <v>83.19999999999999</v>
      </c>
      <c r="BC15" s="97">
        <v>107.69999999999999</v>
      </c>
      <c r="BD15" s="97">
        <v>98.10000000000002</v>
      </c>
      <c r="BE15" s="97">
        <v>82.39999999999998</v>
      </c>
      <c r="BF15" s="96">
        <v>113.59999999999997</v>
      </c>
      <c r="BG15" s="96">
        <v>79.40000000000009</v>
      </c>
      <c r="BH15" s="97">
        <v>93</v>
      </c>
      <c r="BI15" s="97">
        <v>92.5</v>
      </c>
      <c r="BJ15" s="96">
        <v>120.39999999999998</v>
      </c>
      <c r="BK15" s="96">
        <v>163.9999999999999</v>
      </c>
      <c r="BL15" s="117">
        <v>57.5</v>
      </c>
      <c r="BM15" s="96">
        <v>82.9</v>
      </c>
      <c r="BN15" s="96">
        <v>98.9</v>
      </c>
      <c r="BO15" s="96">
        <v>107.30000000000001</v>
      </c>
      <c r="BP15" s="96">
        <v>102.5</v>
      </c>
      <c r="BQ15" s="114">
        <v>89.69999999999993</v>
      </c>
      <c r="BR15" s="96">
        <v>109.40000000000009</v>
      </c>
      <c r="BS15" s="114">
        <v>111.39999999999998</v>
      </c>
      <c r="BT15" s="97">
        <v>84.89999999999998</v>
      </c>
      <c r="BU15" s="96">
        <v>97.40000000000009</v>
      </c>
      <c r="BV15" s="96">
        <v>103.69999999999982</v>
      </c>
      <c r="BW15" s="97">
        <v>165.4000000000001</v>
      </c>
      <c r="BX15" s="137">
        <v>59.9</v>
      </c>
      <c r="BY15" s="114">
        <v>104</v>
      </c>
      <c r="BZ15" s="114">
        <v>134.79999999999998</v>
      </c>
      <c r="CA15" s="96">
        <v>115.5</v>
      </c>
      <c r="CB15" s="96">
        <v>120.69999999999999</v>
      </c>
      <c r="CC15" s="114">
        <v>106.89999999999998</v>
      </c>
      <c r="CD15" s="114">
        <v>112.50000000000011</v>
      </c>
      <c r="CE15" s="114">
        <v>115.60000000000002</v>
      </c>
      <c r="CF15" s="96">
        <v>119.19999999999982</v>
      </c>
      <c r="CG15" s="96">
        <v>88.80000000000018</v>
      </c>
      <c r="CH15" s="138">
        <v>63.59999999999991</v>
      </c>
      <c r="CI15" s="114">
        <v>156.29999999999995</v>
      </c>
      <c r="CJ15" s="137">
        <v>35</v>
      </c>
      <c r="CK15" s="138">
        <v>55.2</v>
      </c>
      <c r="CL15" s="114">
        <v>70.7</v>
      </c>
      <c r="CM15" s="138">
        <v>71.99999999999997</v>
      </c>
      <c r="CN15" s="114">
        <v>74.80000000000001</v>
      </c>
      <c r="CO15" s="118">
        <v>68.40000000000003</v>
      </c>
      <c r="CP15" s="138">
        <v>87.30000000000001</v>
      </c>
      <c r="CQ15" s="114">
        <v>86.89999999999992</v>
      </c>
      <c r="CR15" s="114">
        <v>93.70000000000005</v>
      </c>
      <c r="CS15" s="96">
        <v>95.10000000000002</v>
      </c>
      <c r="CT15" s="97">
        <v>102.19999999999993</v>
      </c>
      <c r="CU15" s="96">
        <v>169.60000000000002</v>
      </c>
      <c r="CV15" s="119">
        <v>55.599999999999994</v>
      </c>
      <c r="CW15" s="138">
        <v>92.70000000000002</v>
      </c>
      <c r="CX15" s="96">
        <v>73.89999999999998</v>
      </c>
      <c r="CY15" s="118">
        <v>96.69999999999999</v>
      </c>
      <c r="CZ15" s="138">
        <v>89</v>
      </c>
      <c r="DA15" s="120">
        <v>102.30000000000007</v>
      </c>
      <c r="DB15" s="138">
        <v>112.5</v>
      </c>
      <c r="DC15" s="118">
        <v>85.39999999999998</v>
      </c>
      <c r="DD15" s="96">
        <v>95.89999999999998</v>
      </c>
      <c r="DE15" s="114">
        <v>91.60000000000002</v>
      </c>
      <c r="DF15" s="96">
        <v>85.60000000000002</v>
      </c>
      <c r="DG15" s="96">
        <v>162.39999999999986</v>
      </c>
      <c r="DH15" s="119">
        <v>51</v>
      </c>
      <c r="DI15" s="91">
        <v>71.1</v>
      </c>
      <c r="DJ15" s="138">
        <v>94.30000000000001</v>
      </c>
      <c r="DK15" s="96">
        <v>91.50000000000003</v>
      </c>
      <c r="DL15" s="97">
        <v>95.79999999999995</v>
      </c>
      <c r="DM15" s="118">
        <v>107.19999999999999</v>
      </c>
      <c r="DN15" s="97">
        <v>112.5</v>
      </c>
      <c r="DO15" s="97">
        <v>92</v>
      </c>
      <c r="DP15" s="118">
        <v>109.89999999999998</v>
      </c>
      <c r="DQ15" s="97">
        <v>94.80000000000007</v>
      </c>
      <c r="DR15" s="118">
        <v>95</v>
      </c>
      <c r="DS15" s="96">
        <v>188.10000000000002</v>
      </c>
      <c r="DT15" s="113">
        <v>73.2</v>
      </c>
      <c r="DU15" s="114">
        <v>87.89999999999999</v>
      </c>
      <c r="DV15" s="114">
        <v>120.6</v>
      </c>
      <c r="DW15" s="114">
        <v>120.89999999999998</v>
      </c>
      <c r="DX15" s="114">
        <v>104.69999999999999</v>
      </c>
      <c r="DY15" s="114">
        <v>120.40000000000009</v>
      </c>
      <c r="DZ15" s="114">
        <v>128.39999999999986</v>
      </c>
      <c r="EA15" s="114">
        <v>100.90000000000009</v>
      </c>
      <c r="EB15" s="96">
        <v>112.70000000000005</v>
      </c>
      <c r="EC15" s="120">
        <v>151.29999999999995</v>
      </c>
      <c r="ED15" s="114">
        <v>103.40000000000009</v>
      </c>
      <c r="EE15" s="96">
        <v>169.5999999999999</v>
      </c>
      <c r="EF15" s="117">
        <v>63.1</v>
      </c>
      <c r="EG15" s="96">
        <v>98.6</v>
      </c>
      <c r="EH15" s="97">
        <v>112.10000000000002</v>
      </c>
      <c r="EI15" s="96">
        <v>135.39999999999998</v>
      </c>
      <c r="EJ15" s="90">
        <v>118.80000000000001</v>
      </c>
      <c r="EK15" s="90">
        <v>134.5</v>
      </c>
      <c r="EL15" s="97">
        <v>115.36000000000001</v>
      </c>
      <c r="EM15" s="97">
        <v>150.93999999999994</v>
      </c>
      <c r="EN15" s="90">
        <v>138.70000000000005</v>
      </c>
      <c r="EO15" s="97">
        <v>141.0999999999999</v>
      </c>
      <c r="EP15" s="90">
        <v>106.30000000000018</v>
      </c>
      <c r="EQ15" s="90">
        <v>220.89999999999986</v>
      </c>
      <c r="ER15" s="113">
        <v>85.9</v>
      </c>
      <c r="ES15" s="114">
        <v>103.1</v>
      </c>
      <c r="ET15" s="97">
        <v>126.30000000000001</v>
      </c>
      <c r="EU15" s="90">
        <v>116.89999999999998</v>
      </c>
      <c r="EV15" s="90">
        <v>129.10000000000008</v>
      </c>
      <c r="EW15" s="90">
        <v>135.29999999999984</v>
      </c>
      <c r="EX15" s="90">
        <v>116.20000000000005</v>
      </c>
      <c r="EY15" s="91">
        <v>123.90000000000009</v>
      </c>
      <c r="EZ15" s="90">
        <v>131.70000000000005</v>
      </c>
      <c r="FA15" s="96">
        <v>146.19999999999982</v>
      </c>
      <c r="FB15" s="90">
        <v>140.9000000000001</v>
      </c>
      <c r="FC15" s="97">
        <v>228.29999999999995</v>
      </c>
      <c r="FD15" s="115">
        <v>82.6</v>
      </c>
      <c r="FE15" s="96">
        <v>127.4</v>
      </c>
      <c r="FF15" s="96">
        <v>128.39999999999998</v>
      </c>
      <c r="FG15" s="96">
        <v>131.70000000000005</v>
      </c>
      <c r="FH15" s="90">
        <v>146.29999999999995</v>
      </c>
      <c r="FI15" s="97">
        <v>141.60000000000002</v>
      </c>
      <c r="FJ15" s="97">
        <v>129.4000000000001</v>
      </c>
      <c r="FK15" s="97">
        <v>127.99999999999989</v>
      </c>
      <c r="FL15" s="139">
        <v>127.39999999999998</v>
      </c>
      <c r="FM15" s="97">
        <v>128.79999999999995</v>
      </c>
      <c r="FN15" s="97">
        <v>144.30000000000018</v>
      </c>
      <c r="FO15" s="96">
        <v>242.79999999999995</v>
      </c>
      <c r="FP15" s="115">
        <v>97.8</v>
      </c>
      <c r="FQ15" s="96">
        <v>125.89999999999999</v>
      </c>
      <c r="FR15" s="97">
        <v>142.3</v>
      </c>
      <c r="FS15" s="96">
        <v>145.79999999999995</v>
      </c>
      <c r="FT15" s="96">
        <v>123.40000000000009</v>
      </c>
      <c r="FU15" s="96">
        <v>137.9999999999999</v>
      </c>
      <c r="FV15" s="96">
        <v>145.80000000000007</v>
      </c>
      <c r="FW15" s="96">
        <v>164.0999999999999</v>
      </c>
      <c r="FX15" s="97">
        <v>180.70000000000005</v>
      </c>
      <c r="FY15" s="96">
        <v>168.29999999999995</v>
      </c>
      <c r="FZ15" s="97">
        <v>160.60000000000014</v>
      </c>
      <c r="GA15" s="97">
        <v>287.9999999999998</v>
      </c>
      <c r="GB15" s="97">
        <v>104.5</v>
      </c>
      <c r="GC15" s="97">
        <v>145.2</v>
      </c>
      <c r="GD15" s="97">
        <v>153.39999999999998</v>
      </c>
      <c r="GE15" s="97">
        <v>184.00000000000006</v>
      </c>
      <c r="GF15" s="97">
        <v>149.4999999999999</v>
      </c>
      <c r="GG15" s="97">
        <v>193.5</v>
      </c>
      <c r="GH15" s="96">
        <v>192.80000000000018</v>
      </c>
      <c r="GI15" s="159">
        <v>188.4000000000001</v>
      </c>
      <c r="GJ15" s="159">
        <v>176.79999999999995</v>
      </c>
      <c r="GK15" s="96">
        <v>169.0999999999999</v>
      </c>
      <c r="GL15" s="159">
        <v>205.29999999999995</v>
      </c>
      <c r="GM15" s="220">
        <v>340</v>
      </c>
      <c r="GN15" s="203">
        <v>122.4</v>
      </c>
      <c r="GO15" s="189">
        <v>172.29999999999998</v>
      </c>
      <c r="GP15" s="96">
        <v>215.5</v>
      </c>
      <c r="GQ15" s="189">
        <v>194.3</v>
      </c>
      <c r="GR15" s="189">
        <v>189.10000000000002</v>
      </c>
      <c r="GT15" s="96"/>
      <c r="GU15" s="173"/>
      <c r="GV15" s="173"/>
      <c r="GW15" s="173"/>
    </row>
    <row r="16" spans="1:205" s="79" customFormat="1" ht="18">
      <c r="A16" s="79">
        <v>88.79999999999995</v>
      </c>
      <c r="B16" s="110" t="s">
        <v>15</v>
      </c>
      <c r="C16" s="111">
        <v>24</v>
      </c>
      <c r="D16" s="91">
        <v>6.3</v>
      </c>
      <c r="E16" s="91">
        <v>10.8</v>
      </c>
      <c r="F16" s="91">
        <v>10</v>
      </c>
      <c r="G16" s="91">
        <v>7.8</v>
      </c>
      <c r="H16" s="91">
        <v>4.6</v>
      </c>
      <c r="I16" s="112">
        <v>9.8</v>
      </c>
      <c r="J16" s="112">
        <v>9.5</v>
      </c>
      <c r="K16" s="112">
        <v>9.3</v>
      </c>
      <c r="L16" s="112">
        <v>7.300000000000011</v>
      </c>
      <c r="M16" s="112">
        <v>6.3999999999999915</v>
      </c>
      <c r="N16" s="112">
        <v>6.900000000000006</v>
      </c>
      <c r="O16" s="91">
        <v>16.5</v>
      </c>
      <c r="P16" s="113">
        <v>6.4</v>
      </c>
      <c r="Q16" s="96">
        <v>11.3</v>
      </c>
      <c r="R16" s="96">
        <v>7.2</v>
      </c>
      <c r="S16" s="97">
        <v>6.2</v>
      </c>
      <c r="T16" s="96">
        <v>6.3</v>
      </c>
      <c r="U16" s="96">
        <v>11.3</v>
      </c>
      <c r="V16" s="96">
        <v>11.4</v>
      </c>
      <c r="W16" s="114">
        <v>5.999999999999993</v>
      </c>
      <c r="X16" s="112">
        <v>7.500000000000014</v>
      </c>
      <c r="Y16" s="96">
        <v>6.599999999999994</v>
      </c>
      <c r="Z16" s="91">
        <v>6.6000000000000085</v>
      </c>
      <c r="AA16" s="96">
        <v>11.8</v>
      </c>
      <c r="AB16" s="113">
        <v>6.9</v>
      </c>
      <c r="AC16" s="96">
        <v>10.4</v>
      </c>
      <c r="AD16" s="91">
        <v>6.9</v>
      </c>
      <c r="AE16" s="96">
        <v>5</v>
      </c>
      <c r="AF16" s="96">
        <v>6.5</v>
      </c>
      <c r="AG16" s="96">
        <v>11.4</v>
      </c>
      <c r="AH16" s="96">
        <v>7.4</v>
      </c>
      <c r="AI16" s="96">
        <v>9.5</v>
      </c>
      <c r="AJ16" s="96">
        <v>7.599999999999994</v>
      </c>
      <c r="AK16" s="96">
        <v>32.2</v>
      </c>
      <c r="AL16" s="96">
        <v>6.7</v>
      </c>
      <c r="AM16" s="96">
        <v>10</v>
      </c>
      <c r="AN16" s="113">
        <v>8.4</v>
      </c>
      <c r="AO16" s="97">
        <v>9.4</v>
      </c>
      <c r="AP16" s="97">
        <v>8.4</v>
      </c>
      <c r="AQ16" s="96">
        <v>36.7</v>
      </c>
      <c r="AR16" s="96">
        <v>5.5</v>
      </c>
      <c r="AS16" s="96">
        <v>13.8</v>
      </c>
      <c r="AT16" s="116">
        <v>10.6</v>
      </c>
      <c r="AU16" s="114">
        <v>9</v>
      </c>
      <c r="AV16" s="96">
        <v>10.3</v>
      </c>
      <c r="AW16" s="97">
        <v>36.1</v>
      </c>
      <c r="AX16" s="114">
        <v>9.5</v>
      </c>
      <c r="AY16" s="96">
        <v>13.5</v>
      </c>
      <c r="AZ16" s="117">
        <v>6.6000000000000005</v>
      </c>
      <c r="BA16" s="114">
        <v>12.799999999999997</v>
      </c>
      <c r="BB16" s="114">
        <v>13.5</v>
      </c>
      <c r="BC16" s="97">
        <v>40.4</v>
      </c>
      <c r="BD16" s="97">
        <v>7.099999999999994</v>
      </c>
      <c r="BE16" s="97">
        <v>17.600000000000023</v>
      </c>
      <c r="BF16" s="96">
        <v>11.09999999999998</v>
      </c>
      <c r="BG16" s="96">
        <v>15.900000000000006</v>
      </c>
      <c r="BH16" s="97">
        <v>11.899999999999977</v>
      </c>
      <c r="BI16" s="97">
        <v>41.50000000000003</v>
      </c>
      <c r="BJ16" s="96">
        <v>12.100000000000023</v>
      </c>
      <c r="BK16" s="96">
        <v>15.599999999999966</v>
      </c>
      <c r="BL16" s="117">
        <v>11</v>
      </c>
      <c r="BM16" s="96">
        <v>17.3</v>
      </c>
      <c r="BN16" s="96">
        <v>14.8</v>
      </c>
      <c r="BO16" s="96">
        <v>91.69999999999999</v>
      </c>
      <c r="BP16" s="96">
        <v>11.800000000000011</v>
      </c>
      <c r="BQ16" s="114">
        <v>20.69999999999999</v>
      </c>
      <c r="BR16" s="96">
        <v>13.800000000000011</v>
      </c>
      <c r="BS16" s="114">
        <v>15.5</v>
      </c>
      <c r="BT16" s="97">
        <v>17.899999999999977</v>
      </c>
      <c r="BU16" s="96">
        <v>41.60000000000005</v>
      </c>
      <c r="BV16" s="96">
        <v>14.099999999999909</v>
      </c>
      <c r="BW16" s="97">
        <v>17.800000000000068</v>
      </c>
      <c r="BX16" s="137">
        <v>13.100000000000001</v>
      </c>
      <c r="BY16" s="114">
        <v>18.599999999999998</v>
      </c>
      <c r="BZ16" s="114">
        <v>18.599999999999998</v>
      </c>
      <c r="CA16" s="96">
        <v>43.7</v>
      </c>
      <c r="CB16" s="96">
        <v>13.40000000000002</v>
      </c>
      <c r="CC16" s="114">
        <v>21.29999999999997</v>
      </c>
      <c r="CD16" s="114">
        <v>15.199999999999989</v>
      </c>
      <c r="CE16" s="114">
        <v>14.100000000000023</v>
      </c>
      <c r="CF16" s="96">
        <v>18.700000000000017</v>
      </c>
      <c r="CG16" s="96">
        <v>46.79999999999998</v>
      </c>
      <c r="CH16" s="138">
        <v>10.199999999999989</v>
      </c>
      <c r="CI16" s="114">
        <v>19.80000000000001</v>
      </c>
      <c r="CJ16" s="137">
        <v>19.3</v>
      </c>
      <c r="CK16" s="138">
        <v>13.299999999999994</v>
      </c>
      <c r="CL16" s="114">
        <v>16</v>
      </c>
      <c r="CM16" s="138">
        <v>44.60000000000001</v>
      </c>
      <c r="CN16" s="114">
        <v>8.800000000000011</v>
      </c>
      <c r="CO16" s="118">
        <v>19.89999999999999</v>
      </c>
      <c r="CP16" s="138">
        <v>20.400000000000006</v>
      </c>
      <c r="CQ16" s="114">
        <v>13.099999999999994</v>
      </c>
      <c r="CR16" s="114">
        <v>16</v>
      </c>
      <c r="CS16" s="96">
        <v>40.099999999999994</v>
      </c>
      <c r="CT16" s="97">
        <v>7.500000000000028</v>
      </c>
      <c r="CU16" s="96">
        <v>18.49999999999997</v>
      </c>
      <c r="CV16" s="119">
        <v>22.5</v>
      </c>
      <c r="CW16" s="138">
        <v>14.399999999999999</v>
      </c>
      <c r="CX16" s="96">
        <v>16.299999999999997</v>
      </c>
      <c r="CY16" s="118">
        <v>42.199999999999996</v>
      </c>
      <c r="CZ16" s="138">
        <v>6.900000000000006</v>
      </c>
      <c r="DA16" s="120">
        <v>19</v>
      </c>
      <c r="DB16" s="138">
        <v>22.500000000000014</v>
      </c>
      <c r="DC16" s="118">
        <v>17.400000000000006</v>
      </c>
      <c r="DD16" s="96">
        <v>20.599999999999966</v>
      </c>
      <c r="DE16" s="114">
        <v>40.400000000000034</v>
      </c>
      <c r="DF16" s="96">
        <v>7.599999999999966</v>
      </c>
      <c r="DG16" s="96">
        <v>18.700000000000045</v>
      </c>
      <c r="DH16" s="119">
        <v>29.200000000000003</v>
      </c>
      <c r="DI16" s="91">
        <v>24.9</v>
      </c>
      <c r="DJ16" s="138">
        <v>20.000000000000007</v>
      </c>
      <c r="DK16" s="96">
        <v>51.89999999999999</v>
      </c>
      <c r="DL16" s="97">
        <v>12.599999999999994</v>
      </c>
      <c r="DM16" s="118">
        <v>19.5</v>
      </c>
      <c r="DN16" s="97">
        <v>34.5</v>
      </c>
      <c r="DO16" s="97">
        <v>27.50000000000003</v>
      </c>
      <c r="DP16" s="118">
        <v>18.99999999999997</v>
      </c>
      <c r="DQ16" s="97">
        <v>55.80000000000004</v>
      </c>
      <c r="DR16" s="118">
        <v>13.099999999999966</v>
      </c>
      <c r="DS16" s="96">
        <v>21.80000000000001</v>
      </c>
      <c r="DT16" s="113">
        <v>42.9</v>
      </c>
      <c r="DU16" s="114">
        <v>31.699999999999996</v>
      </c>
      <c r="DV16" s="114">
        <v>23.400000000000006</v>
      </c>
      <c r="DW16" s="114">
        <v>56.5</v>
      </c>
      <c r="DX16" s="114">
        <v>15.900000000000006</v>
      </c>
      <c r="DY16" s="114">
        <v>28</v>
      </c>
      <c r="DZ16" s="114">
        <v>47.5</v>
      </c>
      <c r="EA16" s="114">
        <v>28.900000000000006</v>
      </c>
      <c r="EB16" s="96">
        <v>26.099999999999966</v>
      </c>
      <c r="EC16" s="120">
        <v>62.80000000000001</v>
      </c>
      <c r="ED16" s="114">
        <v>11.699999999999989</v>
      </c>
      <c r="EE16" s="96">
        <v>27.500000000000057</v>
      </c>
      <c r="EF16" s="117">
        <v>63.900000000000006</v>
      </c>
      <c r="EG16" s="96">
        <v>23.89999999999999</v>
      </c>
      <c r="EH16" s="97">
        <v>32.79999999999998</v>
      </c>
      <c r="EI16" s="96">
        <v>74.80000000000003</v>
      </c>
      <c r="EJ16" s="90">
        <v>7.800000000000011</v>
      </c>
      <c r="EK16" s="90">
        <v>31.99999999999997</v>
      </c>
      <c r="EL16" s="97">
        <v>59.60000000000008</v>
      </c>
      <c r="EM16" s="97">
        <v>34.89999999999992</v>
      </c>
      <c r="EN16" s="90">
        <v>25.200000000000045</v>
      </c>
      <c r="EO16" s="97">
        <v>81.69999999999999</v>
      </c>
      <c r="EP16" s="90">
        <v>12.799999999999955</v>
      </c>
      <c r="EQ16" s="90">
        <v>31.30000000000001</v>
      </c>
      <c r="ER16" s="113">
        <v>63.7</v>
      </c>
      <c r="ES16" s="114">
        <v>31.69999999999999</v>
      </c>
      <c r="ET16" s="97">
        <v>34.10000000000001</v>
      </c>
      <c r="EU16" s="90">
        <v>76.19999999999999</v>
      </c>
      <c r="EV16" s="90">
        <v>13.700000000000017</v>
      </c>
      <c r="EW16" s="90">
        <v>36.99999999999997</v>
      </c>
      <c r="EX16" s="90">
        <v>77.20000000000005</v>
      </c>
      <c r="EY16" s="91">
        <v>31.099999999999966</v>
      </c>
      <c r="EZ16" s="90">
        <v>25.10000000000008</v>
      </c>
      <c r="FA16" s="96">
        <v>85.19999999999993</v>
      </c>
      <c r="FB16" s="90">
        <v>13.400000000000034</v>
      </c>
      <c r="FC16" s="97">
        <v>31.599999999999966</v>
      </c>
      <c r="FD16" s="115">
        <v>90.8</v>
      </c>
      <c r="FE16" s="96">
        <v>29.80000000000001</v>
      </c>
      <c r="FF16" s="96">
        <v>33.39999999999999</v>
      </c>
      <c r="FG16" s="96">
        <v>85.40000000000003</v>
      </c>
      <c r="FH16" s="90">
        <v>15.399999999999949</v>
      </c>
      <c r="FI16" s="97">
        <v>33.60000000000005</v>
      </c>
      <c r="FJ16" s="97">
        <v>100.39999999999998</v>
      </c>
      <c r="FK16" s="97">
        <v>29.80000000000001</v>
      </c>
      <c r="FL16" s="139">
        <v>41.5</v>
      </c>
      <c r="FM16" s="97">
        <v>80.99999999999989</v>
      </c>
      <c r="FN16" s="97">
        <v>17.40000000000009</v>
      </c>
      <c r="FO16" s="96">
        <v>52.10000000000002</v>
      </c>
      <c r="FP16" s="115">
        <v>102.7</v>
      </c>
      <c r="FQ16" s="96">
        <v>27.89999999999999</v>
      </c>
      <c r="FR16" s="97">
        <v>39.70000000000002</v>
      </c>
      <c r="FS16" s="96">
        <v>90.60000000000002</v>
      </c>
      <c r="FT16" s="96">
        <v>21.5</v>
      </c>
      <c r="FU16" s="96">
        <v>65.29999999999995</v>
      </c>
      <c r="FV16" s="96">
        <v>124.80000000000001</v>
      </c>
      <c r="FW16" s="96">
        <v>35.69999999999999</v>
      </c>
      <c r="FX16" s="97">
        <v>33.99999999999994</v>
      </c>
      <c r="FY16" s="96">
        <v>112.89999999999998</v>
      </c>
      <c r="FZ16" s="97">
        <v>82.10000000000014</v>
      </c>
      <c r="GA16" s="97">
        <v>31.800000000000068</v>
      </c>
      <c r="GB16" s="97">
        <v>100.6</v>
      </c>
      <c r="GC16" s="97">
        <v>41</v>
      </c>
      <c r="GD16" s="97">
        <v>40.60000000000002</v>
      </c>
      <c r="GE16" s="97">
        <v>111.99999999999997</v>
      </c>
      <c r="GF16" s="97">
        <v>96</v>
      </c>
      <c r="GG16" s="97">
        <v>30.800000000000068</v>
      </c>
      <c r="GH16" s="96">
        <v>98.80000000000001</v>
      </c>
      <c r="GI16" s="159">
        <v>47.700000000000045</v>
      </c>
      <c r="GJ16" s="159">
        <v>35.79999999999984</v>
      </c>
      <c r="GK16" s="219">
        <v>72.90000000000009</v>
      </c>
      <c r="GL16" s="159">
        <v>95.29999999999995</v>
      </c>
      <c r="GM16" s="220">
        <v>27.699999999999932</v>
      </c>
      <c r="GN16" s="203">
        <v>93.3</v>
      </c>
      <c r="GO16" s="189">
        <v>53.39999999999999</v>
      </c>
      <c r="GP16" s="96">
        <v>35</v>
      </c>
      <c r="GQ16" s="189">
        <v>67.9</v>
      </c>
      <c r="GR16" s="189">
        <v>89.29999999999998</v>
      </c>
      <c r="GT16" s="96"/>
      <c r="GU16" s="173"/>
      <c r="GV16" s="173"/>
      <c r="GW16" s="173"/>
    </row>
    <row r="17" spans="1:205" s="79" customFormat="1" ht="18">
      <c r="A17" s="79">
        <v>26.40000000000002</v>
      </c>
      <c r="B17" s="110" t="s">
        <v>16</v>
      </c>
      <c r="C17" s="111">
        <v>25</v>
      </c>
      <c r="D17" s="91">
        <v>14</v>
      </c>
      <c r="E17" s="91">
        <v>20.3</v>
      </c>
      <c r="F17" s="91">
        <v>22.5</v>
      </c>
      <c r="G17" s="91">
        <v>32.7</v>
      </c>
      <c r="H17" s="91">
        <v>31.8</v>
      </c>
      <c r="I17" s="112">
        <v>47.8</v>
      </c>
      <c r="J17" s="112">
        <v>40.2</v>
      </c>
      <c r="K17" s="112">
        <v>43.40000000000006</v>
      </c>
      <c r="L17" s="112">
        <v>45.19999999999993</v>
      </c>
      <c r="M17" s="112">
        <v>35.9</v>
      </c>
      <c r="N17" s="112">
        <v>39.1</v>
      </c>
      <c r="O17" s="91">
        <v>46.10000000000008</v>
      </c>
      <c r="P17" s="113">
        <v>28.5</v>
      </c>
      <c r="Q17" s="96">
        <v>27.7</v>
      </c>
      <c r="R17" s="96">
        <v>28.7</v>
      </c>
      <c r="S17" s="97">
        <v>24.1</v>
      </c>
      <c r="T17" s="96">
        <v>28.3</v>
      </c>
      <c r="U17" s="96">
        <v>27</v>
      </c>
      <c r="V17" s="96">
        <v>33.69999999999993</v>
      </c>
      <c r="W17" s="114">
        <v>19.500000000000114</v>
      </c>
      <c r="X17" s="112">
        <v>16.3</v>
      </c>
      <c r="Y17" s="96">
        <v>5.400000000000034</v>
      </c>
      <c r="Z17" s="91">
        <v>21.3</v>
      </c>
      <c r="AA17" s="96">
        <v>6.800000000000011</v>
      </c>
      <c r="AB17" s="113">
        <v>15.1</v>
      </c>
      <c r="AC17" s="96">
        <v>52.3</v>
      </c>
      <c r="AD17" s="91">
        <v>21.9</v>
      </c>
      <c r="AE17" s="96">
        <v>23</v>
      </c>
      <c r="AF17" s="96">
        <v>16</v>
      </c>
      <c r="AG17" s="96">
        <v>21.2</v>
      </c>
      <c r="AH17" s="96">
        <v>21.1</v>
      </c>
      <c r="AI17" s="96">
        <v>14.1</v>
      </c>
      <c r="AJ17" s="96">
        <v>34.8</v>
      </c>
      <c r="AK17" s="96">
        <v>32.2</v>
      </c>
      <c r="AL17" s="96">
        <v>28.7</v>
      </c>
      <c r="AM17" s="96">
        <v>82.1</v>
      </c>
      <c r="AN17" s="113">
        <v>21.8</v>
      </c>
      <c r="AO17" s="97">
        <v>34</v>
      </c>
      <c r="AP17" s="97">
        <v>50.6</v>
      </c>
      <c r="AQ17" s="96">
        <v>40.6</v>
      </c>
      <c r="AR17" s="96">
        <v>42.5</v>
      </c>
      <c r="AS17" s="96">
        <v>53.5</v>
      </c>
      <c r="AT17" s="116">
        <v>50.2</v>
      </c>
      <c r="AU17" s="114">
        <v>47.8</v>
      </c>
      <c r="AV17" s="96">
        <v>62.1</v>
      </c>
      <c r="AW17" s="97">
        <v>69.9</v>
      </c>
      <c r="AX17" s="114">
        <v>52.9</v>
      </c>
      <c r="AY17" s="96">
        <v>87.5</v>
      </c>
      <c r="AZ17" s="117">
        <v>22.8</v>
      </c>
      <c r="BA17" s="114">
        <v>29.600000000000005</v>
      </c>
      <c r="BB17" s="114">
        <v>32.89999999999999</v>
      </c>
      <c r="BC17" s="97">
        <v>31</v>
      </c>
      <c r="BD17" s="97">
        <v>35.10000000000001</v>
      </c>
      <c r="BE17" s="97">
        <v>32.900000000000006</v>
      </c>
      <c r="BF17" s="96">
        <v>36.599999999999994</v>
      </c>
      <c r="BG17" s="96">
        <v>24.299999999999983</v>
      </c>
      <c r="BH17" s="97">
        <v>29.19999999999999</v>
      </c>
      <c r="BI17" s="97">
        <v>30.899999999999977</v>
      </c>
      <c r="BJ17" s="96">
        <v>29.800000000000068</v>
      </c>
      <c r="BK17" s="96">
        <v>44.89999999999998</v>
      </c>
      <c r="BL17" s="117">
        <v>19.799999999999997</v>
      </c>
      <c r="BM17" s="96">
        <v>32.60000000000001</v>
      </c>
      <c r="BN17" s="96">
        <v>41.599999999999994</v>
      </c>
      <c r="BO17" s="96">
        <v>37.69999999999999</v>
      </c>
      <c r="BP17" s="96">
        <v>42.400000000000006</v>
      </c>
      <c r="BQ17" s="114">
        <v>38</v>
      </c>
      <c r="BR17" s="96">
        <v>38.20000000000002</v>
      </c>
      <c r="BS17" s="114">
        <v>32.30000000000001</v>
      </c>
      <c r="BT17" s="97">
        <v>25.799999999999955</v>
      </c>
      <c r="BU17" s="96">
        <v>30</v>
      </c>
      <c r="BV17" s="96">
        <v>32.200000000000045</v>
      </c>
      <c r="BW17" s="97">
        <v>55.39999999999998</v>
      </c>
      <c r="BX17" s="137">
        <v>48.1</v>
      </c>
      <c r="BY17" s="114">
        <v>32.800000000000004</v>
      </c>
      <c r="BZ17" s="114">
        <v>34.69999999999999</v>
      </c>
      <c r="CA17" s="96">
        <v>38.400000000000006</v>
      </c>
      <c r="CB17" s="96">
        <v>35</v>
      </c>
      <c r="CC17" s="114">
        <v>41.39999999999998</v>
      </c>
      <c r="CD17" s="114">
        <v>49.60000000000002</v>
      </c>
      <c r="CE17" s="114">
        <v>44.5</v>
      </c>
      <c r="CF17" s="96">
        <v>43</v>
      </c>
      <c r="CG17" s="96">
        <v>38</v>
      </c>
      <c r="CH17" s="138">
        <v>36.30000000000001</v>
      </c>
      <c r="CI17" s="114">
        <v>72.30000000000001</v>
      </c>
      <c r="CJ17" s="137">
        <v>33.2</v>
      </c>
      <c r="CK17" s="138">
        <v>45.60000000000001</v>
      </c>
      <c r="CL17" s="114">
        <v>36.69999999999999</v>
      </c>
      <c r="CM17" s="138">
        <v>44</v>
      </c>
      <c r="CN17" s="114">
        <v>48.60000000000002</v>
      </c>
      <c r="CO17" s="118">
        <v>37.49999999999997</v>
      </c>
      <c r="CP17" s="138">
        <v>50.900000000000006</v>
      </c>
      <c r="CQ17" s="114">
        <v>31.399999999999977</v>
      </c>
      <c r="CR17" s="114">
        <v>48.200000000000045</v>
      </c>
      <c r="CS17" s="96">
        <v>63.799999999999955</v>
      </c>
      <c r="CT17" s="97">
        <v>42.400000000000034</v>
      </c>
      <c r="CU17" s="96">
        <v>65.30000000000001</v>
      </c>
      <c r="CV17" s="119">
        <v>35.7</v>
      </c>
      <c r="CW17" s="138">
        <v>42.89999999999999</v>
      </c>
      <c r="CX17" s="96">
        <v>52.5</v>
      </c>
      <c r="CY17" s="118">
        <v>52.599999999999994</v>
      </c>
      <c r="CZ17" s="138">
        <v>50</v>
      </c>
      <c r="DA17" s="120">
        <v>48.5</v>
      </c>
      <c r="DB17" s="138">
        <v>58.69999999999999</v>
      </c>
      <c r="DC17" s="118">
        <v>31.899999999999977</v>
      </c>
      <c r="DD17" s="96">
        <v>58.30000000000007</v>
      </c>
      <c r="DE17" s="114">
        <v>63.69999999999999</v>
      </c>
      <c r="DF17" s="96">
        <v>47.400000000000034</v>
      </c>
      <c r="DG17" s="96">
        <v>83.59999999999991</v>
      </c>
      <c r="DH17" s="119">
        <v>38.3</v>
      </c>
      <c r="DI17" s="91">
        <v>57</v>
      </c>
      <c r="DJ17" s="138">
        <v>65.3</v>
      </c>
      <c r="DK17" s="96">
        <v>68.79999999999998</v>
      </c>
      <c r="DL17" s="97">
        <v>52.400000000000034</v>
      </c>
      <c r="DM17" s="118">
        <v>27.899999999999977</v>
      </c>
      <c r="DN17" s="97">
        <v>71.69999999999999</v>
      </c>
      <c r="DO17" s="97">
        <v>39.60000000000002</v>
      </c>
      <c r="DP17" s="118">
        <v>55.700000000000045</v>
      </c>
      <c r="DQ17" s="97">
        <v>58.89999999999998</v>
      </c>
      <c r="DR17" s="118">
        <v>54.39999999999998</v>
      </c>
      <c r="DS17" s="96">
        <v>80.89999999999998</v>
      </c>
      <c r="DT17" s="113">
        <v>45.2</v>
      </c>
      <c r="DU17" s="114">
        <v>52.60000000000001</v>
      </c>
      <c r="DV17" s="114">
        <v>67.09999999999997</v>
      </c>
      <c r="DW17" s="114">
        <v>64.20000000000002</v>
      </c>
      <c r="DX17" s="114">
        <v>59.70000000000002</v>
      </c>
      <c r="DY17" s="114">
        <v>57.99999999999994</v>
      </c>
      <c r="DZ17" s="114">
        <v>70.70000000000005</v>
      </c>
      <c r="EA17" s="114">
        <v>46.200000000000045</v>
      </c>
      <c r="EB17" s="96">
        <v>64.19999999999993</v>
      </c>
      <c r="EC17" s="120">
        <v>62.000000000000114</v>
      </c>
      <c r="ED17" s="114">
        <v>63.09999999999991</v>
      </c>
      <c r="EE17" s="96">
        <v>99.29999999999995</v>
      </c>
      <c r="EF17" s="117">
        <v>55.400000000000006</v>
      </c>
      <c r="EG17" s="96">
        <v>69.19999999999999</v>
      </c>
      <c r="EH17" s="97">
        <v>89</v>
      </c>
      <c r="EI17" s="96">
        <v>69.29999999999998</v>
      </c>
      <c r="EJ17" s="90">
        <v>78.10000000000002</v>
      </c>
      <c r="EK17" s="90">
        <v>92.59999999999997</v>
      </c>
      <c r="EL17" s="97">
        <v>67.19999999999993</v>
      </c>
      <c r="EM17" s="97">
        <v>62</v>
      </c>
      <c r="EN17" s="90">
        <v>75</v>
      </c>
      <c r="EO17" s="97">
        <v>71.10000000000002</v>
      </c>
      <c r="EP17" s="90">
        <v>61.10000000000002</v>
      </c>
      <c r="EQ17" s="90">
        <v>140.80000000000007</v>
      </c>
      <c r="ER17" s="113">
        <v>48.6</v>
      </c>
      <c r="ES17" s="114">
        <v>70.19999999999999</v>
      </c>
      <c r="ET17" s="97">
        <v>75.80000000000003</v>
      </c>
      <c r="EU17" s="90">
        <v>83.69999999999999</v>
      </c>
      <c r="EV17" s="90">
        <v>67.00000000000006</v>
      </c>
      <c r="EW17" s="90">
        <v>76.09999999999991</v>
      </c>
      <c r="EX17" s="90">
        <v>92.50000000000011</v>
      </c>
      <c r="EY17" s="91">
        <v>58.59999999999991</v>
      </c>
      <c r="EZ17" s="90">
        <v>55.700000000000045</v>
      </c>
      <c r="FA17" s="96">
        <v>69</v>
      </c>
      <c r="FB17" s="90">
        <v>60.700000000000045</v>
      </c>
      <c r="FC17" s="97">
        <v>120.49999999999989</v>
      </c>
      <c r="FD17" s="115">
        <v>65.8</v>
      </c>
      <c r="FE17" s="96">
        <v>86.8</v>
      </c>
      <c r="FF17" s="96">
        <v>80.60000000000002</v>
      </c>
      <c r="FG17" s="96">
        <v>108.69999999999996</v>
      </c>
      <c r="FH17" s="90">
        <v>100.89999999999998</v>
      </c>
      <c r="FI17" s="97">
        <v>68.00000000000006</v>
      </c>
      <c r="FJ17" s="97">
        <v>114.90000000000003</v>
      </c>
      <c r="FK17" s="97">
        <v>53.799999999999955</v>
      </c>
      <c r="FL17" s="139">
        <v>88.90000000000009</v>
      </c>
      <c r="FM17" s="97">
        <v>97</v>
      </c>
      <c r="FN17" s="97">
        <v>96.09999999999991</v>
      </c>
      <c r="FO17" s="96">
        <v>122.29999999999995</v>
      </c>
      <c r="FP17" s="115">
        <v>103.9</v>
      </c>
      <c r="FQ17" s="96">
        <v>113.1</v>
      </c>
      <c r="FR17" s="97">
        <v>103</v>
      </c>
      <c r="FS17" s="96">
        <v>81.80000000000001</v>
      </c>
      <c r="FT17" s="96">
        <v>89.39999999999998</v>
      </c>
      <c r="FU17" s="96">
        <v>79.7000000000001</v>
      </c>
      <c r="FV17" s="96">
        <v>121.39999999999986</v>
      </c>
      <c r="FW17" s="96">
        <v>88.20000000000005</v>
      </c>
      <c r="FX17" s="97">
        <v>108.09999999999991</v>
      </c>
      <c r="FY17" s="96">
        <v>165.9000000000001</v>
      </c>
      <c r="FZ17" s="97">
        <v>135.80000000000018</v>
      </c>
      <c r="GA17" s="97">
        <v>452.9000000000001</v>
      </c>
      <c r="GB17" s="97">
        <v>122.39999999999999</v>
      </c>
      <c r="GC17" s="97">
        <v>83.50000000000001</v>
      </c>
      <c r="GD17" s="97">
        <v>139.39999999999995</v>
      </c>
      <c r="GE17" s="97">
        <v>147.5000000000001</v>
      </c>
      <c r="GF17" s="97">
        <v>107.99999999999989</v>
      </c>
      <c r="GG17" s="97">
        <v>147.4000000000001</v>
      </c>
      <c r="GH17" s="96">
        <v>160.29999999999995</v>
      </c>
      <c r="GI17" s="159">
        <v>154.20000000000005</v>
      </c>
      <c r="GJ17" s="159">
        <v>129.29999999999995</v>
      </c>
      <c r="GK17" s="96">
        <v>191.10000000000014</v>
      </c>
      <c r="GL17" s="159">
        <v>140.70000000000005</v>
      </c>
      <c r="GM17" s="220">
        <v>304.49999999999955</v>
      </c>
      <c r="GN17" s="203">
        <v>122.9</v>
      </c>
      <c r="GO17" s="189">
        <v>113.19999999999996</v>
      </c>
      <c r="GP17" s="96">
        <v>184.8</v>
      </c>
      <c r="GQ17" s="189">
        <v>183.80000000000007</v>
      </c>
      <c r="GR17" s="189">
        <v>167.5999999999999</v>
      </c>
      <c r="GT17" s="96"/>
      <c r="GU17" s="173"/>
      <c r="GV17" s="173"/>
      <c r="GW17" s="173"/>
    </row>
    <row r="18" spans="1:205" s="79" customFormat="1" ht="18">
      <c r="A18" s="79">
        <v>42.39999999999934</v>
      </c>
      <c r="B18" s="110" t="s">
        <v>17</v>
      </c>
      <c r="C18" s="111">
        <v>26</v>
      </c>
      <c r="D18" s="91">
        <v>3.6</v>
      </c>
      <c r="E18" s="91">
        <v>0.600000000000001</v>
      </c>
      <c r="F18" s="91">
        <v>0.4999999999999982</v>
      </c>
      <c r="G18" s="91">
        <v>0.3999999999999986</v>
      </c>
      <c r="H18" s="91">
        <v>0.40000000000000213</v>
      </c>
      <c r="I18" s="112">
        <v>0.5999999999999943</v>
      </c>
      <c r="J18" s="112">
        <v>0</v>
      </c>
      <c r="K18" s="112">
        <v>0.10000000000000853</v>
      </c>
      <c r="L18" s="112">
        <v>0.29999999999999716</v>
      </c>
      <c r="M18" s="112">
        <v>0.30000000000001137</v>
      </c>
      <c r="N18" s="112">
        <v>0</v>
      </c>
      <c r="O18" s="91">
        <v>0</v>
      </c>
      <c r="P18" s="113">
        <v>2.5</v>
      </c>
      <c r="Q18" s="96">
        <v>0.5</v>
      </c>
      <c r="R18" s="96">
        <v>0.8999999999999986</v>
      </c>
      <c r="S18" s="97">
        <v>0.30000000000000426</v>
      </c>
      <c r="T18" s="96">
        <v>0.7999999999999972</v>
      </c>
      <c r="U18" s="96">
        <v>7.8</v>
      </c>
      <c r="V18" s="96">
        <v>0.10000000000000853</v>
      </c>
      <c r="W18" s="114">
        <v>0.09999999999999432</v>
      </c>
      <c r="X18" s="112">
        <v>0.09999999999999432</v>
      </c>
      <c r="Y18" s="96">
        <v>-20</v>
      </c>
      <c r="Z18" s="91">
        <v>0.30000000000001137</v>
      </c>
      <c r="AA18" s="96">
        <v>25.299999999999926</v>
      </c>
      <c r="AB18" s="113">
        <v>1.4</v>
      </c>
      <c r="AC18" s="96">
        <v>4</v>
      </c>
      <c r="AD18" s="91">
        <v>0.30000000000000426</v>
      </c>
      <c r="AE18" s="96">
        <v>0.9999999999999858</v>
      </c>
      <c r="AF18" s="96">
        <v>0.19999999999998863</v>
      </c>
      <c r="AG18" s="96">
        <v>1.6000000000000227</v>
      </c>
      <c r="AH18" s="96">
        <v>1.1999999999999886</v>
      </c>
      <c r="AI18" s="96">
        <v>0.4000000000000341</v>
      </c>
      <c r="AJ18" s="96">
        <v>0.2999999999999545</v>
      </c>
      <c r="AK18" s="96">
        <v>0</v>
      </c>
      <c r="AL18" s="96">
        <v>0</v>
      </c>
      <c r="AM18" s="96">
        <v>1.8000000000000682</v>
      </c>
      <c r="AN18" s="113">
        <v>2</v>
      </c>
      <c r="AO18" s="97">
        <v>5.599999999999994</v>
      </c>
      <c r="AP18" s="97">
        <v>-1.299999999999983</v>
      </c>
      <c r="AQ18" s="96">
        <v>0.799999999999983</v>
      </c>
      <c r="AR18" s="96">
        <v>0.4000000000000057</v>
      </c>
      <c r="AS18" s="96">
        <v>0.4000000000000341</v>
      </c>
      <c r="AT18" s="116">
        <v>0.0999999999999659</v>
      </c>
      <c r="AU18" s="114">
        <v>0</v>
      </c>
      <c r="AV18" s="96">
        <v>0.20000000000004547</v>
      </c>
      <c r="AW18" s="97">
        <v>0.09999999999990905</v>
      </c>
      <c r="AX18" s="114">
        <v>0.10000000000002274</v>
      </c>
      <c r="AY18" s="96">
        <v>0.3000000000000682</v>
      </c>
      <c r="AZ18" s="117">
        <v>1.1999999999999993</v>
      </c>
      <c r="BA18" s="114">
        <v>3.899999999999995</v>
      </c>
      <c r="BB18" s="114">
        <v>0.20000000000001705</v>
      </c>
      <c r="BC18" s="97">
        <v>1.099999999999966</v>
      </c>
      <c r="BD18" s="97">
        <v>0.39999999999997726</v>
      </c>
      <c r="BE18" s="97">
        <v>0.3000000000000682</v>
      </c>
      <c r="BF18" s="96">
        <v>1.8999999999999773</v>
      </c>
      <c r="BG18" s="96">
        <v>0.2999999999999545</v>
      </c>
      <c r="BH18" s="97">
        <v>0.6000000000000227</v>
      </c>
      <c r="BI18" s="97">
        <v>0.20000000000004547</v>
      </c>
      <c r="BJ18" s="96">
        <v>0.10000000000002274</v>
      </c>
      <c r="BK18" s="96">
        <v>0.2999999999999545</v>
      </c>
      <c r="BL18" s="117">
        <v>2.700000000000003</v>
      </c>
      <c r="BM18" s="96">
        <v>0.5000000000000142</v>
      </c>
      <c r="BN18" s="96">
        <v>2.599999999999966</v>
      </c>
      <c r="BO18" s="96">
        <v>1.700000000000074</v>
      </c>
      <c r="BP18" s="96">
        <v>0.1999999999999318</v>
      </c>
      <c r="BQ18" s="114">
        <v>0.5</v>
      </c>
      <c r="BR18" s="96">
        <v>1.1000000000000227</v>
      </c>
      <c r="BS18" s="114">
        <v>0.30000000000001137</v>
      </c>
      <c r="BT18" s="97">
        <v>0.6000000000000227</v>
      </c>
      <c r="BU18" s="96">
        <v>0.6000000000000227</v>
      </c>
      <c r="BV18" s="96">
        <v>0.8999999999998636</v>
      </c>
      <c r="BW18" s="97">
        <v>1.2999999999998408</v>
      </c>
      <c r="BX18" s="137">
        <v>2.200000000000003</v>
      </c>
      <c r="BY18" s="114">
        <v>0.4999999999999858</v>
      </c>
      <c r="BZ18" s="114">
        <v>0.39999999999997726</v>
      </c>
      <c r="CA18" s="96">
        <v>2.500000000000057</v>
      </c>
      <c r="CB18" s="96">
        <v>0.9000000000000341</v>
      </c>
      <c r="CC18" s="114">
        <v>2.8000000000000114</v>
      </c>
      <c r="CD18" s="114">
        <v>0.7999999999999545</v>
      </c>
      <c r="CE18" s="114">
        <v>0.29999999999984084</v>
      </c>
      <c r="CF18" s="96">
        <v>0.900000000000091</v>
      </c>
      <c r="CG18" s="96">
        <v>0.20000000000004547</v>
      </c>
      <c r="CH18" s="138">
        <v>0.5</v>
      </c>
      <c r="CI18" s="114">
        <v>4.7000000000000455</v>
      </c>
      <c r="CJ18" s="137">
        <v>1.7999999999999972</v>
      </c>
      <c r="CK18" s="138">
        <v>0.8999999999999915</v>
      </c>
      <c r="CL18" s="114">
        <v>1.8000000000000114</v>
      </c>
      <c r="CM18" s="138">
        <v>1.8999999999999773</v>
      </c>
      <c r="CN18" s="114">
        <v>0.7000000000000455</v>
      </c>
      <c r="CO18" s="118">
        <v>0</v>
      </c>
      <c r="CP18" s="138">
        <v>0.19999999999998863</v>
      </c>
      <c r="CQ18" s="114">
        <v>0.30000000000001137</v>
      </c>
      <c r="CR18" s="114">
        <v>4.7999999999999545</v>
      </c>
      <c r="CS18" s="96">
        <v>0</v>
      </c>
      <c r="CT18" s="97">
        <v>0.8000000000000682</v>
      </c>
      <c r="CU18" s="96">
        <v>1.599999999999909</v>
      </c>
      <c r="CV18" s="119">
        <v>3</v>
      </c>
      <c r="CW18" s="138">
        <v>0.30000000000001137</v>
      </c>
      <c r="CX18" s="96">
        <v>1.799999999999983</v>
      </c>
      <c r="CY18" s="118">
        <v>2.0999999999999943</v>
      </c>
      <c r="CZ18" s="138">
        <v>0.5</v>
      </c>
      <c r="DA18" s="120">
        <v>0.30000000000001137</v>
      </c>
      <c r="DB18" s="138">
        <v>0.6000000000000227</v>
      </c>
      <c r="DC18" s="118">
        <v>0.10000000000002274</v>
      </c>
      <c r="DD18" s="96">
        <v>0.09999999999990905</v>
      </c>
      <c r="DE18" s="114">
        <v>0.10000000000002274</v>
      </c>
      <c r="DF18" s="96">
        <v>1.3000000000000682</v>
      </c>
      <c r="DG18" s="96">
        <v>2</v>
      </c>
      <c r="DH18" s="119">
        <v>2.4000000000000057</v>
      </c>
      <c r="DI18" s="91">
        <v>0.4000000000000057</v>
      </c>
      <c r="DJ18" s="138">
        <v>3.8999999999999773</v>
      </c>
      <c r="DK18" s="96">
        <v>0.2999999999999545</v>
      </c>
      <c r="DL18" s="97">
        <v>0.5000000000001137</v>
      </c>
      <c r="DM18" s="118">
        <v>34.599999999999966</v>
      </c>
      <c r="DN18" s="97">
        <v>5.899999999999977</v>
      </c>
      <c r="DO18" s="97">
        <v>9.5</v>
      </c>
      <c r="DP18" s="118">
        <v>2.2000000000000455</v>
      </c>
      <c r="DQ18" s="97">
        <v>9.599999999999909</v>
      </c>
      <c r="DR18" s="118">
        <v>4.800000000000182</v>
      </c>
      <c r="DS18" s="96">
        <v>9.699999999999818</v>
      </c>
      <c r="DT18" s="113">
        <v>4.700000000000003</v>
      </c>
      <c r="DU18" s="114">
        <v>2.0999999999999943</v>
      </c>
      <c r="DV18" s="114">
        <v>0.6000000000000085</v>
      </c>
      <c r="DW18" s="114">
        <v>1.0999999999999943</v>
      </c>
      <c r="DX18" s="114">
        <v>2.5</v>
      </c>
      <c r="DY18" s="114">
        <v>0.8000000000000114</v>
      </c>
      <c r="DZ18" s="114">
        <v>0.6999999999999886</v>
      </c>
      <c r="EA18" s="114">
        <v>4.600000000000136</v>
      </c>
      <c r="EB18" s="96">
        <v>1.0999999999997954</v>
      </c>
      <c r="EC18" s="120">
        <v>0.20000000000015916</v>
      </c>
      <c r="ED18" s="114">
        <v>1.8999999999998636</v>
      </c>
      <c r="EE18" s="96">
        <v>11.5</v>
      </c>
      <c r="EF18" s="117">
        <v>5.400000000000006</v>
      </c>
      <c r="EG18" s="96">
        <v>3.5</v>
      </c>
      <c r="EH18" s="97">
        <v>1.0999999999999943</v>
      </c>
      <c r="EI18" s="96">
        <v>2.3999999999999773</v>
      </c>
      <c r="EJ18" s="90">
        <v>5.684341886080802E-14</v>
      </c>
      <c r="EK18" s="90">
        <v>0.599999999999909</v>
      </c>
      <c r="EL18" s="97">
        <v>5.7999999999999545</v>
      </c>
      <c r="EM18" s="97">
        <v>1.2000000000000455</v>
      </c>
      <c r="EN18" s="90">
        <v>0.7000000000000455</v>
      </c>
      <c r="EO18" s="97">
        <v>0</v>
      </c>
      <c r="EP18" s="90">
        <v>1.3999999999999773</v>
      </c>
      <c r="EQ18" s="90">
        <v>5.89999999999975</v>
      </c>
      <c r="ER18" s="113">
        <v>7.199999999999974</v>
      </c>
      <c r="ES18" s="114">
        <v>1.100000000000037</v>
      </c>
      <c r="ET18" s="97">
        <v>9.199999999999989</v>
      </c>
      <c r="EU18" s="90">
        <v>0.8000000000000114</v>
      </c>
      <c r="EV18" s="90">
        <v>0.5999999999999659</v>
      </c>
      <c r="EW18" s="90">
        <v>1.8999999999999773</v>
      </c>
      <c r="EX18" s="90">
        <v>2.699999999999932</v>
      </c>
      <c r="EY18" s="91">
        <v>4.7000000000000455</v>
      </c>
      <c r="EZ18" s="90">
        <v>0.5000000000001137</v>
      </c>
      <c r="FA18" s="96">
        <v>0.09999999999990905</v>
      </c>
      <c r="FB18" s="90">
        <v>1.1000000000000227</v>
      </c>
      <c r="FC18" s="97">
        <v>7.699999999999704</v>
      </c>
      <c r="FD18" s="115">
        <v>1.200000000000002</v>
      </c>
      <c r="FE18" s="96">
        <v>6.899999999999996</v>
      </c>
      <c r="FF18" s="96">
        <v>0.6999999999999993</v>
      </c>
      <c r="FG18" s="96">
        <v>0.7000000000000028</v>
      </c>
      <c r="FH18" s="90">
        <v>0.6999999999999886</v>
      </c>
      <c r="FI18" s="97">
        <v>2.1999999999999886</v>
      </c>
      <c r="FJ18" s="97">
        <v>2.8999999999999773</v>
      </c>
      <c r="FK18" s="97">
        <v>5.900000000000091</v>
      </c>
      <c r="FL18" s="139">
        <v>1.6999999999999886</v>
      </c>
      <c r="FM18" s="97">
        <v>-0.3000000000000682</v>
      </c>
      <c r="FN18" s="97">
        <v>0.6000000000000796</v>
      </c>
      <c r="FO18" s="96">
        <v>9.799999999999955</v>
      </c>
      <c r="FP18" s="115">
        <v>5.200000000000001</v>
      </c>
      <c r="FQ18" s="96">
        <v>4.9000000000000075</v>
      </c>
      <c r="FR18" s="97">
        <v>-0.29999999999999716</v>
      </c>
      <c r="FS18" s="96">
        <v>0.5</v>
      </c>
      <c r="FT18" s="96">
        <v>0.5999999999999801</v>
      </c>
      <c r="FU18" s="96">
        <v>0.29999999999999716</v>
      </c>
      <c r="FV18" s="96">
        <v>4.099999999999994</v>
      </c>
      <c r="FW18" s="96">
        <v>3.700000000000017</v>
      </c>
      <c r="FX18" s="97">
        <v>4.5</v>
      </c>
      <c r="FY18" s="96">
        <v>16.69999999999999</v>
      </c>
      <c r="FZ18" s="97">
        <v>0.5999999999999659</v>
      </c>
      <c r="GA18" s="97">
        <v>4.500000000000114</v>
      </c>
      <c r="GB18" s="97">
        <v>2.5000000000000036</v>
      </c>
      <c r="GC18" s="97">
        <v>47.10000000000001</v>
      </c>
      <c r="GD18" s="97">
        <v>-40.2</v>
      </c>
      <c r="GE18" s="97">
        <v>0.8000000000000114</v>
      </c>
      <c r="GF18" s="97">
        <v>3.6000000000000227</v>
      </c>
      <c r="GG18" s="97">
        <v>-0.020000000000067075</v>
      </c>
      <c r="GH18" s="96">
        <v>0.8199999999999932</v>
      </c>
      <c r="GI18" s="159">
        <v>2.5</v>
      </c>
      <c r="GJ18" s="159">
        <v>0.20000000000004547</v>
      </c>
      <c r="GK18" s="96">
        <v>0.7000000000000455</v>
      </c>
      <c r="GL18" s="159">
        <v>1.9999999999998295</v>
      </c>
      <c r="GM18" s="220">
        <v>7.400000000000116</v>
      </c>
      <c r="GN18" s="203">
        <v>6.099999999999998</v>
      </c>
      <c r="GO18" s="189">
        <v>0.800000000000022</v>
      </c>
      <c r="GP18" s="96">
        <v>0.9000000000000057</v>
      </c>
      <c r="GQ18" s="189">
        <v>0.699999999999946</v>
      </c>
      <c r="GR18" s="189">
        <v>-10.799999999999955</v>
      </c>
      <c r="GT18" s="96"/>
      <c r="GU18" s="173"/>
      <c r="GV18" s="173"/>
      <c r="GW18" s="173"/>
    </row>
    <row r="19" spans="1:205" s="79" customFormat="1" ht="18">
      <c r="A19" s="79">
        <v>39.19999999999999</v>
      </c>
      <c r="B19" s="110" t="s">
        <v>18</v>
      </c>
      <c r="C19" s="111">
        <v>27</v>
      </c>
      <c r="D19" s="91">
        <v>41.9</v>
      </c>
      <c r="E19" s="91">
        <v>46.2</v>
      </c>
      <c r="F19" s="91">
        <v>51.8</v>
      </c>
      <c r="G19" s="91">
        <v>51.8</v>
      </c>
      <c r="H19" s="91">
        <v>49.5</v>
      </c>
      <c r="I19" s="112">
        <v>49.6</v>
      </c>
      <c r="J19" s="112">
        <v>51.8</v>
      </c>
      <c r="K19" s="112">
        <v>51.6</v>
      </c>
      <c r="L19" s="112">
        <v>69.9</v>
      </c>
      <c r="M19" s="112">
        <v>64.9</v>
      </c>
      <c r="N19" s="112">
        <v>56.59999999999991</v>
      </c>
      <c r="O19" s="91">
        <v>75.80000000000018</v>
      </c>
      <c r="P19" s="113">
        <v>56.2</v>
      </c>
      <c r="Q19" s="96">
        <v>55.1</v>
      </c>
      <c r="R19" s="96">
        <v>60.1</v>
      </c>
      <c r="S19" s="97">
        <v>57.9</v>
      </c>
      <c r="T19" s="96">
        <v>57</v>
      </c>
      <c r="U19" s="96">
        <v>57.00000000000006</v>
      </c>
      <c r="V19" s="96">
        <v>53.69999999999993</v>
      </c>
      <c r="W19" s="114">
        <v>59.00000000000006</v>
      </c>
      <c r="X19" s="112">
        <v>55.69999999999993</v>
      </c>
      <c r="Y19" s="96">
        <v>68.2</v>
      </c>
      <c r="Z19" s="91">
        <v>136.6</v>
      </c>
      <c r="AA19" s="96">
        <v>217.2</v>
      </c>
      <c r="AB19" s="113">
        <v>86.1</v>
      </c>
      <c r="AC19" s="96">
        <v>115.9</v>
      </c>
      <c r="AD19" s="91">
        <v>91.1</v>
      </c>
      <c r="AE19" s="96">
        <v>125.2</v>
      </c>
      <c r="AF19" s="96">
        <v>113.8</v>
      </c>
      <c r="AG19" s="96">
        <v>106.9</v>
      </c>
      <c r="AH19" s="96">
        <v>119.4</v>
      </c>
      <c r="AI19" s="96">
        <v>107.7</v>
      </c>
      <c r="AJ19" s="96">
        <v>108.5</v>
      </c>
      <c r="AK19" s="96">
        <v>115.6</v>
      </c>
      <c r="AL19" s="96">
        <v>112</v>
      </c>
      <c r="AM19" s="96">
        <v>145.2</v>
      </c>
      <c r="AN19" s="113">
        <v>100.7</v>
      </c>
      <c r="AO19" s="97">
        <v>127.7</v>
      </c>
      <c r="AP19" s="97">
        <v>123.6</v>
      </c>
      <c r="AQ19" s="96">
        <v>131.1</v>
      </c>
      <c r="AR19" s="96">
        <v>125.3</v>
      </c>
      <c r="AS19" s="96">
        <v>119.8</v>
      </c>
      <c r="AT19" s="116">
        <v>128.4</v>
      </c>
      <c r="AU19" s="114">
        <v>136.6</v>
      </c>
      <c r="AV19" s="96">
        <v>112.8</v>
      </c>
      <c r="AW19" s="97">
        <v>129.3</v>
      </c>
      <c r="AX19" s="114">
        <v>127.4</v>
      </c>
      <c r="AY19" s="96">
        <v>143.20000000000027</v>
      </c>
      <c r="AZ19" s="117">
        <v>120.2</v>
      </c>
      <c r="BA19" s="114">
        <v>154.40000000000003</v>
      </c>
      <c r="BB19" s="114">
        <v>139.69999999999993</v>
      </c>
      <c r="BC19" s="97">
        <v>145.10000000000002</v>
      </c>
      <c r="BD19" s="97">
        <v>142</v>
      </c>
      <c r="BE19" s="97">
        <v>127.70000000000005</v>
      </c>
      <c r="BF19" s="96">
        <v>142.29999999999995</v>
      </c>
      <c r="BG19" s="96">
        <v>132.89999999999998</v>
      </c>
      <c r="BH19" s="97">
        <v>124.80000000000018</v>
      </c>
      <c r="BI19" s="97">
        <v>120</v>
      </c>
      <c r="BJ19" s="96">
        <v>139.89999999999986</v>
      </c>
      <c r="BK19" s="96">
        <v>134.5999999999999</v>
      </c>
      <c r="BL19" s="117">
        <v>131.3</v>
      </c>
      <c r="BM19" s="96">
        <v>135.39999999999998</v>
      </c>
      <c r="BN19" s="96">
        <v>145.50000000000006</v>
      </c>
      <c r="BO19" s="96">
        <v>150.39999999999998</v>
      </c>
      <c r="BP19" s="96">
        <v>131.80000000000007</v>
      </c>
      <c r="BQ19" s="114">
        <v>117.99999999999989</v>
      </c>
      <c r="BR19" s="96">
        <v>137.20000000000005</v>
      </c>
      <c r="BS19" s="114">
        <v>130.89999999999998</v>
      </c>
      <c r="BT19" s="97">
        <v>131.39999999999986</v>
      </c>
      <c r="BU19" s="96">
        <v>148.30000000000018</v>
      </c>
      <c r="BV19" s="96">
        <v>142</v>
      </c>
      <c r="BW19" s="97">
        <v>153.29999999999995</v>
      </c>
      <c r="BX19" s="137">
        <v>129.4</v>
      </c>
      <c r="BY19" s="114">
        <v>171.6</v>
      </c>
      <c r="BZ19" s="114">
        <v>140.3</v>
      </c>
      <c r="CA19" s="96">
        <v>148.09999999999997</v>
      </c>
      <c r="CB19" s="96">
        <v>141.70000000000005</v>
      </c>
      <c r="CC19" s="114">
        <v>142</v>
      </c>
      <c r="CD19" s="114">
        <v>154.0000000000001</v>
      </c>
      <c r="CE19" s="114">
        <v>149.89999999999986</v>
      </c>
      <c r="CF19" s="96">
        <v>172.10000000000014</v>
      </c>
      <c r="CG19" s="96">
        <v>164.69999999999982</v>
      </c>
      <c r="CH19" s="138">
        <v>164.20000000000005</v>
      </c>
      <c r="CI19" s="114">
        <v>179.5999999999999</v>
      </c>
      <c r="CJ19" s="137">
        <v>162.1</v>
      </c>
      <c r="CK19" s="138">
        <v>171.50000000000003</v>
      </c>
      <c r="CL19" s="114">
        <v>164.59999999999997</v>
      </c>
      <c r="CM19" s="138">
        <v>172.8</v>
      </c>
      <c r="CN19" s="114">
        <v>175.89999999999998</v>
      </c>
      <c r="CO19" s="118">
        <v>173.60000000000002</v>
      </c>
      <c r="CP19" s="138">
        <v>188.39999999999986</v>
      </c>
      <c r="CQ19" s="114">
        <v>182.10000000000014</v>
      </c>
      <c r="CR19" s="114">
        <v>205.70000000000005</v>
      </c>
      <c r="CS19" s="96">
        <v>215</v>
      </c>
      <c r="CT19" s="97">
        <v>228.4000000000001</v>
      </c>
      <c r="CU19" s="96">
        <v>254.79999999999995</v>
      </c>
      <c r="CV19" s="119">
        <v>207</v>
      </c>
      <c r="CW19" s="138">
        <v>219.09999999999997</v>
      </c>
      <c r="CX19" s="96">
        <v>233.3</v>
      </c>
      <c r="CY19" s="118">
        <v>224.9000000000001</v>
      </c>
      <c r="CZ19" s="138">
        <v>230.39999999999998</v>
      </c>
      <c r="DA19" s="120">
        <v>227.20000000000005</v>
      </c>
      <c r="DB19" s="138">
        <v>245.39999999999986</v>
      </c>
      <c r="DC19" s="118">
        <v>218.29999999999995</v>
      </c>
      <c r="DD19" s="96">
        <v>228</v>
      </c>
      <c r="DE19" s="114">
        <v>245.30000000000018</v>
      </c>
      <c r="DF19" s="96">
        <v>240.69999999999982</v>
      </c>
      <c r="DG19" s="96">
        <v>271.5</v>
      </c>
      <c r="DH19" s="119">
        <v>230.9</v>
      </c>
      <c r="DI19" s="91">
        <v>240.00000000000003</v>
      </c>
      <c r="DJ19" s="138">
        <v>250.90000000000003</v>
      </c>
      <c r="DK19" s="96">
        <v>259.29999999999984</v>
      </c>
      <c r="DL19" s="97">
        <v>244.10000000000014</v>
      </c>
      <c r="DM19" s="118">
        <v>232.79999999999995</v>
      </c>
      <c r="DN19" s="97">
        <v>260.39999999999986</v>
      </c>
      <c r="DO19" s="97">
        <v>246.60000000000014</v>
      </c>
      <c r="DP19" s="118">
        <v>261.4000000000001</v>
      </c>
      <c r="DQ19" s="97">
        <v>249.9000000000001</v>
      </c>
      <c r="DR19" s="118">
        <v>271.0999999999999</v>
      </c>
      <c r="DS19" s="96">
        <v>289.3000000000002</v>
      </c>
      <c r="DT19" s="113">
        <v>269.8</v>
      </c>
      <c r="DU19" s="114">
        <v>279.3</v>
      </c>
      <c r="DV19" s="114">
        <v>262.29999999999995</v>
      </c>
      <c r="DW19" s="114">
        <v>275.1</v>
      </c>
      <c r="DX19" s="114">
        <v>264.0999999999999</v>
      </c>
      <c r="DY19" s="114">
        <v>280.60000000000014</v>
      </c>
      <c r="DZ19" s="114">
        <v>292.0999999999999</v>
      </c>
      <c r="EA19" s="114">
        <v>277.8000000000004</v>
      </c>
      <c r="EB19" s="96">
        <v>283.39999999999964</v>
      </c>
      <c r="EC19" s="120">
        <v>281.0999999999999</v>
      </c>
      <c r="ED19" s="114">
        <v>278</v>
      </c>
      <c r="EE19" s="96">
        <v>350.0999999999999</v>
      </c>
      <c r="EF19" s="117">
        <v>270.59999999999997</v>
      </c>
      <c r="EG19" s="96">
        <v>290.00000000000006</v>
      </c>
      <c r="EH19" s="97">
        <v>302</v>
      </c>
      <c r="EI19" s="96">
        <v>295.29999999999984</v>
      </c>
      <c r="EJ19" s="90">
        <v>293.9</v>
      </c>
      <c r="EK19" s="90">
        <v>300.5000000000002</v>
      </c>
      <c r="EL19" s="97">
        <v>296</v>
      </c>
      <c r="EM19" s="97">
        <v>298.0999999999999</v>
      </c>
      <c r="EN19" s="90">
        <v>279.2999999999997</v>
      </c>
      <c r="EO19" s="97">
        <v>294.8000000000002</v>
      </c>
      <c r="EP19" s="90">
        <v>287.5</v>
      </c>
      <c r="EQ19" s="90">
        <v>336</v>
      </c>
      <c r="ER19" s="113">
        <v>281.2</v>
      </c>
      <c r="ES19" s="114">
        <v>302.00000000000006</v>
      </c>
      <c r="ET19" s="97">
        <v>305.29999999999995</v>
      </c>
      <c r="EU19" s="90">
        <v>304.29999999999995</v>
      </c>
      <c r="EV19" s="90">
        <v>303.5999999999999</v>
      </c>
      <c r="EW19" s="90">
        <v>300.2000000000003</v>
      </c>
      <c r="EX19" s="90">
        <v>305.39999999999986</v>
      </c>
      <c r="EY19" s="91">
        <v>295.6999999999998</v>
      </c>
      <c r="EZ19" s="90">
        <v>288.8000000000002</v>
      </c>
      <c r="FA19" s="96">
        <v>321.5</v>
      </c>
      <c r="FB19" s="90">
        <v>309.6999999999998</v>
      </c>
      <c r="FC19" s="97">
        <v>413.8000000000002</v>
      </c>
      <c r="FD19" s="115">
        <v>309.2</v>
      </c>
      <c r="FE19" s="96">
        <v>344.00000000000006</v>
      </c>
      <c r="FF19" s="96">
        <v>345.69999999999993</v>
      </c>
      <c r="FG19" s="96">
        <v>336.69999999999993</v>
      </c>
      <c r="FH19" s="90">
        <v>354.2000000000003</v>
      </c>
      <c r="FI19" s="97">
        <v>345.5</v>
      </c>
      <c r="FJ19" s="97">
        <v>353.39999999999964</v>
      </c>
      <c r="FK19" s="97">
        <v>362.50000000000045</v>
      </c>
      <c r="FL19" s="139">
        <v>328.5999999999999</v>
      </c>
      <c r="FM19" s="97">
        <v>363.4000000000001</v>
      </c>
      <c r="FN19" s="97">
        <v>373.5999999999999</v>
      </c>
      <c r="FO19" s="96">
        <v>381.39999999999964</v>
      </c>
      <c r="FP19" s="115">
        <v>381.7</v>
      </c>
      <c r="FQ19" s="96">
        <v>382.09999999999997</v>
      </c>
      <c r="FR19" s="97">
        <v>576.9000000000001</v>
      </c>
      <c r="FS19" s="96">
        <v>304.79999999999995</v>
      </c>
      <c r="FT19" s="96">
        <v>480.4000000000001</v>
      </c>
      <c r="FU19" s="96">
        <v>522</v>
      </c>
      <c r="FV19" s="96">
        <v>488.7999999999997</v>
      </c>
      <c r="FW19" s="96">
        <v>455.3000000000002</v>
      </c>
      <c r="FX19" s="97">
        <v>599.4000000000005</v>
      </c>
      <c r="FY19" s="96">
        <v>470.2999999999993</v>
      </c>
      <c r="FZ19" s="97">
        <v>404.2000000000007</v>
      </c>
      <c r="GA19" s="97">
        <v>509.09999999999945</v>
      </c>
      <c r="GB19" s="97">
        <v>441.8</v>
      </c>
      <c r="GC19" s="97">
        <v>484.49999999999994</v>
      </c>
      <c r="GD19" s="97">
        <v>586.5999999999999</v>
      </c>
      <c r="GE19" s="97">
        <v>544.5000000000002</v>
      </c>
      <c r="GF19" s="97">
        <v>476</v>
      </c>
      <c r="GG19" s="97">
        <v>517.1999999999998</v>
      </c>
      <c r="GH19" s="96">
        <v>522.5999999999999</v>
      </c>
      <c r="GI19" s="159">
        <v>502.8000000000002</v>
      </c>
      <c r="GJ19" s="159">
        <v>526.8999999999996</v>
      </c>
      <c r="GK19" s="96">
        <v>539.0000000000009</v>
      </c>
      <c r="GL19" s="159">
        <v>490.3999999999987</v>
      </c>
      <c r="GM19" s="220">
        <v>709.6000000000013</v>
      </c>
      <c r="GN19" s="203">
        <v>482.7</v>
      </c>
      <c r="GO19" s="189">
        <v>542.5999999999999</v>
      </c>
      <c r="GP19" s="96">
        <v>546.9000000000001</v>
      </c>
      <c r="GQ19" s="189">
        <v>558.2</v>
      </c>
      <c r="GR19" s="189">
        <v>524.9000000000001</v>
      </c>
      <c r="GT19" s="96"/>
      <c r="GU19" s="173"/>
      <c r="GV19" s="173"/>
      <c r="GW19" s="173"/>
    </row>
    <row r="20" spans="1:205" s="79" customFormat="1" ht="18">
      <c r="A20" s="79">
        <v>39.19999999999999</v>
      </c>
      <c r="B20" s="110" t="s">
        <v>19</v>
      </c>
      <c r="C20" s="111">
        <v>28</v>
      </c>
      <c r="D20" s="91">
        <v>18.7</v>
      </c>
      <c r="E20" s="91">
        <v>14.8</v>
      </c>
      <c r="F20" s="91">
        <v>43.5</v>
      </c>
      <c r="G20" s="91">
        <v>37</v>
      </c>
      <c r="H20" s="91">
        <v>33.7</v>
      </c>
      <c r="I20" s="112">
        <v>32.7</v>
      </c>
      <c r="J20" s="112">
        <v>54.8</v>
      </c>
      <c r="K20" s="112">
        <v>19.1</v>
      </c>
      <c r="L20" s="112">
        <v>37.4</v>
      </c>
      <c r="M20" s="112">
        <v>35.9</v>
      </c>
      <c r="N20" s="112">
        <v>40.7</v>
      </c>
      <c r="O20" s="91">
        <v>68.1</v>
      </c>
      <c r="P20" s="113">
        <v>20.8</v>
      </c>
      <c r="Q20" s="96">
        <v>24.3</v>
      </c>
      <c r="R20" s="96">
        <v>47.6</v>
      </c>
      <c r="S20" s="97">
        <v>36.8</v>
      </c>
      <c r="T20" s="96">
        <v>41.9</v>
      </c>
      <c r="U20" s="96">
        <v>44.4</v>
      </c>
      <c r="V20" s="96">
        <v>70.99999999999994</v>
      </c>
      <c r="W20" s="114">
        <v>27.90000000000009</v>
      </c>
      <c r="X20" s="112">
        <v>51.3</v>
      </c>
      <c r="Y20" s="96">
        <v>109</v>
      </c>
      <c r="Z20" s="91">
        <v>43.5</v>
      </c>
      <c r="AA20" s="96">
        <v>254.5</v>
      </c>
      <c r="AB20" s="113">
        <v>41.5</v>
      </c>
      <c r="AC20" s="96">
        <v>40.5</v>
      </c>
      <c r="AD20" s="91">
        <v>64.1</v>
      </c>
      <c r="AE20" s="96">
        <v>62.9</v>
      </c>
      <c r="AF20" s="96">
        <v>104.1</v>
      </c>
      <c r="AG20" s="96">
        <v>64.19999999999993</v>
      </c>
      <c r="AH20" s="96">
        <v>127.5</v>
      </c>
      <c r="AI20" s="96">
        <v>34.4</v>
      </c>
      <c r="AJ20" s="96">
        <v>85.69999999999993</v>
      </c>
      <c r="AK20" s="96">
        <v>92.00000000000011</v>
      </c>
      <c r="AL20" s="96">
        <v>88.8</v>
      </c>
      <c r="AM20" s="96">
        <v>148.1</v>
      </c>
      <c r="AN20" s="113">
        <v>44.7</v>
      </c>
      <c r="AO20" s="97">
        <v>66.2</v>
      </c>
      <c r="AP20" s="97">
        <v>79.4</v>
      </c>
      <c r="AQ20" s="96">
        <v>86.99999999999994</v>
      </c>
      <c r="AR20" s="96">
        <v>66.6</v>
      </c>
      <c r="AS20" s="96">
        <v>75</v>
      </c>
      <c r="AT20" s="116">
        <v>106.1</v>
      </c>
      <c r="AU20" s="114">
        <v>57.4</v>
      </c>
      <c r="AV20" s="96">
        <v>76.30000000000007</v>
      </c>
      <c r="AW20" s="97">
        <v>68.3</v>
      </c>
      <c r="AX20" s="114">
        <v>64.1</v>
      </c>
      <c r="AY20" s="96">
        <v>153.19999999999993</v>
      </c>
      <c r="AZ20" s="117">
        <v>62.7</v>
      </c>
      <c r="BA20" s="114">
        <v>71.8</v>
      </c>
      <c r="BB20" s="114">
        <v>80.30000000000001</v>
      </c>
      <c r="BC20" s="97">
        <v>117</v>
      </c>
      <c r="BD20" s="97">
        <v>82.30000000000001</v>
      </c>
      <c r="BE20" s="97">
        <v>86.09999999999997</v>
      </c>
      <c r="BF20" s="96">
        <v>98.09999999999997</v>
      </c>
      <c r="BG20" s="96">
        <v>46.299999999999955</v>
      </c>
      <c r="BH20" s="97">
        <v>55.700000000000045</v>
      </c>
      <c r="BI20" s="97">
        <v>66.70000000000005</v>
      </c>
      <c r="BJ20" s="96">
        <v>76.20000000000005</v>
      </c>
      <c r="BK20" s="96">
        <v>158.0999999999999</v>
      </c>
      <c r="BL20" s="117">
        <v>10.2</v>
      </c>
      <c r="BM20" s="96">
        <v>96.49999999999999</v>
      </c>
      <c r="BN20" s="96">
        <v>66</v>
      </c>
      <c r="BO20" s="96">
        <v>141.7</v>
      </c>
      <c r="BP20" s="96">
        <v>34.10000000000002</v>
      </c>
      <c r="BQ20" s="114">
        <v>35.89999999999998</v>
      </c>
      <c r="BR20" s="96">
        <v>101.5</v>
      </c>
      <c r="BS20" s="114">
        <v>107.20000000000005</v>
      </c>
      <c r="BT20" s="97">
        <v>77.09999999999991</v>
      </c>
      <c r="BU20" s="96">
        <v>138.89999999999998</v>
      </c>
      <c r="BV20" s="96">
        <v>57.70000000000016</v>
      </c>
      <c r="BW20" s="97">
        <v>190.10000000000002</v>
      </c>
      <c r="BX20" s="137">
        <v>79.5</v>
      </c>
      <c r="BY20" s="114">
        <v>65.89999999999998</v>
      </c>
      <c r="BZ20" s="114">
        <v>52.10000000000002</v>
      </c>
      <c r="CA20" s="96">
        <v>112.30000000000001</v>
      </c>
      <c r="CB20" s="96">
        <v>93.89999999999998</v>
      </c>
      <c r="CC20" s="114">
        <v>59.400000000000034</v>
      </c>
      <c r="CD20" s="114">
        <v>184.29999999999995</v>
      </c>
      <c r="CE20" s="114">
        <v>142.19999999999993</v>
      </c>
      <c r="CF20" s="96">
        <v>113.80000000000007</v>
      </c>
      <c r="CG20" s="96">
        <v>157.19999999999993</v>
      </c>
      <c r="CH20" s="138">
        <v>79.20000000000005</v>
      </c>
      <c r="CI20" s="114">
        <v>213.60000000000014</v>
      </c>
      <c r="CJ20" s="137">
        <v>129.4</v>
      </c>
      <c r="CK20" s="138">
        <v>60.599999999999994</v>
      </c>
      <c r="CL20" s="114">
        <v>50.400000000000006</v>
      </c>
      <c r="CM20" s="138">
        <v>98.50000000000003</v>
      </c>
      <c r="CN20" s="114">
        <v>57.89999999999998</v>
      </c>
      <c r="CO20" s="118">
        <v>122.09999999999997</v>
      </c>
      <c r="CP20" s="138">
        <v>48.700000000000045</v>
      </c>
      <c r="CQ20" s="114">
        <v>61.299999999999955</v>
      </c>
      <c r="CR20" s="114">
        <v>79.60000000000002</v>
      </c>
      <c r="CS20" s="96">
        <v>155.20000000000005</v>
      </c>
      <c r="CT20" s="97">
        <v>50.39999999999998</v>
      </c>
      <c r="CU20" s="96">
        <v>308.19999999999993</v>
      </c>
      <c r="CV20" s="119">
        <v>12</v>
      </c>
      <c r="CW20" s="138">
        <v>112.69999999999999</v>
      </c>
      <c r="CX20" s="96">
        <v>119.30000000000001</v>
      </c>
      <c r="CY20" s="118">
        <v>73</v>
      </c>
      <c r="CZ20" s="138">
        <v>122</v>
      </c>
      <c r="DA20" s="120">
        <v>89.79999999999995</v>
      </c>
      <c r="DB20" s="138">
        <v>161</v>
      </c>
      <c r="DC20" s="118">
        <v>69.10000000000002</v>
      </c>
      <c r="DD20" s="96">
        <v>83.80000000000007</v>
      </c>
      <c r="DE20" s="114">
        <v>127.80000000000007</v>
      </c>
      <c r="DF20" s="96">
        <v>150.19999999999993</v>
      </c>
      <c r="DG20" s="96">
        <v>267</v>
      </c>
      <c r="DH20" s="119">
        <v>51.699999999999996</v>
      </c>
      <c r="DI20" s="91">
        <v>72.20000000000002</v>
      </c>
      <c r="DJ20" s="138">
        <v>109.69999999999999</v>
      </c>
      <c r="DK20" s="96">
        <v>81.9</v>
      </c>
      <c r="DL20" s="97">
        <v>99.10000000000002</v>
      </c>
      <c r="DM20" s="118">
        <v>109.49999999999989</v>
      </c>
      <c r="DN20" s="97">
        <v>153.20000000000016</v>
      </c>
      <c r="DO20" s="97">
        <v>57.499999999999886</v>
      </c>
      <c r="DP20" s="118">
        <v>109.10000000000014</v>
      </c>
      <c r="DQ20" s="97">
        <v>108.99999999999977</v>
      </c>
      <c r="DR20" s="118">
        <v>85.90000000000009</v>
      </c>
      <c r="DS20" s="96">
        <v>215.50000000000023</v>
      </c>
      <c r="DT20" s="113">
        <v>50.7</v>
      </c>
      <c r="DU20" s="114">
        <v>79.2</v>
      </c>
      <c r="DV20" s="114">
        <v>110.30000000000001</v>
      </c>
      <c r="DW20" s="114">
        <v>104.99999999999997</v>
      </c>
      <c r="DX20" s="114">
        <v>120.89999999999998</v>
      </c>
      <c r="DY20" s="114">
        <v>108.00000000000006</v>
      </c>
      <c r="DZ20" s="114">
        <v>161.79999999999995</v>
      </c>
      <c r="EA20" s="114">
        <v>75.10000000000002</v>
      </c>
      <c r="EB20" s="96">
        <v>127.70000000000005</v>
      </c>
      <c r="EC20" s="120">
        <v>129.20000000000005</v>
      </c>
      <c r="ED20" s="114">
        <v>100.20000000000005</v>
      </c>
      <c r="EE20" s="96">
        <v>229.89999999999986</v>
      </c>
      <c r="EF20" s="117">
        <v>63.7</v>
      </c>
      <c r="EG20" s="96">
        <v>96.3</v>
      </c>
      <c r="EH20" s="97">
        <v>125.69999999999999</v>
      </c>
      <c r="EI20" s="96">
        <v>109.39999999999998</v>
      </c>
      <c r="EJ20" s="90">
        <v>116.8</v>
      </c>
      <c r="EK20" s="90">
        <v>142.59999999999997</v>
      </c>
      <c r="EL20" s="97">
        <v>133</v>
      </c>
      <c r="EM20" s="97">
        <v>74.5</v>
      </c>
      <c r="EN20" s="118">
        <v>117.70000000000005</v>
      </c>
      <c r="EO20" s="97">
        <v>99.39999999999986</v>
      </c>
      <c r="EP20" s="90">
        <v>133.20000000000005</v>
      </c>
      <c r="EQ20" s="90">
        <v>283.7000000000003</v>
      </c>
      <c r="ER20" s="113">
        <v>77.3</v>
      </c>
      <c r="ES20" s="114">
        <v>80.8</v>
      </c>
      <c r="ET20" s="97">
        <v>77.80000000000001</v>
      </c>
      <c r="EU20" s="90">
        <v>105.00000000000003</v>
      </c>
      <c r="EV20" s="90">
        <v>113.19999999999993</v>
      </c>
      <c r="EW20" s="90">
        <v>169.50000000000006</v>
      </c>
      <c r="EX20" s="90">
        <v>46.5</v>
      </c>
      <c r="EY20" s="91">
        <v>65.89999999999986</v>
      </c>
      <c r="EZ20" s="118">
        <v>129.70000000000005</v>
      </c>
      <c r="FA20" s="96">
        <v>47.600000000000136</v>
      </c>
      <c r="FB20" s="90">
        <v>82.69999999999993</v>
      </c>
      <c r="FC20" s="97">
        <v>167.00000000000023</v>
      </c>
      <c r="FD20" s="115">
        <v>102.1</v>
      </c>
      <c r="FE20" s="96">
        <v>106.5</v>
      </c>
      <c r="FF20" s="96">
        <v>136.50000000000003</v>
      </c>
      <c r="FG20" s="96">
        <v>84.59999999999991</v>
      </c>
      <c r="FH20" s="90">
        <v>128.4000000000001</v>
      </c>
      <c r="FI20" s="97">
        <v>124.89999999999998</v>
      </c>
      <c r="FJ20" s="97">
        <v>155.39999999999998</v>
      </c>
      <c r="FK20" s="97">
        <v>60.30000000000007</v>
      </c>
      <c r="FL20" s="139">
        <v>87.99999999999989</v>
      </c>
      <c r="FM20" s="97">
        <v>191.39999999999998</v>
      </c>
      <c r="FN20" s="97">
        <v>103.60000000000014</v>
      </c>
      <c r="FO20" s="96">
        <v>180.89999999999986</v>
      </c>
      <c r="FP20" s="115">
        <v>104.4</v>
      </c>
      <c r="FQ20" s="96">
        <v>169.9</v>
      </c>
      <c r="FR20" s="97">
        <v>112</v>
      </c>
      <c r="FS20" s="96">
        <v>126.80000000000001</v>
      </c>
      <c r="FT20" s="96">
        <v>125.99999999999989</v>
      </c>
      <c r="FU20" s="96">
        <v>125.20000000000005</v>
      </c>
      <c r="FV20" s="96">
        <v>236</v>
      </c>
      <c r="FW20" s="96">
        <v>53.40000000000009</v>
      </c>
      <c r="FX20" s="97">
        <v>165</v>
      </c>
      <c r="FY20" s="96">
        <v>121.10000000000014</v>
      </c>
      <c r="FZ20" s="97">
        <v>108.89999999999986</v>
      </c>
      <c r="GA20" s="97">
        <v>186.4000000000001</v>
      </c>
      <c r="GB20" s="97">
        <v>156.4</v>
      </c>
      <c r="GC20" s="97">
        <v>143.4</v>
      </c>
      <c r="GD20" s="97">
        <v>155.89999999999998</v>
      </c>
      <c r="GE20" s="97">
        <v>195.8</v>
      </c>
      <c r="GF20" s="97">
        <v>161.89999999999998</v>
      </c>
      <c r="GG20" s="97">
        <v>225.89999999999998</v>
      </c>
      <c r="GH20" s="96">
        <v>251.20000000000005</v>
      </c>
      <c r="GI20" s="159">
        <v>63.899999999999864</v>
      </c>
      <c r="GJ20" s="159">
        <v>178.5999999999999</v>
      </c>
      <c r="GK20" s="96">
        <v>157.8000000000004</v>
      </c>
      <c r="GL20" s="159">
        <v>159.49999999999977</v>
      </c>
      <c r="GM20" s="96">
        <v>335.79999999999995</v>
      </c>
      <c r="GN20" s="203">
        <v>187</v>
      </c>
      <c r="GO20" s="189">
        <v>167.60000000000002</v>
      </c>
      <c r="GP20" s="96">
        <v>248.4999999999999</v>
      </c>
      <c r="GQ20" s="189">
        <v>163.0000000000001</v>
      </c>
      <c r="GR20" s="189">
        <v>244.39999999999998</v>
      </c>
      <c r="GT20" s="96"/>
      <c r="GU20" s="173"/>
      <c r="GV20" s="173"/>
      <c r="GW20" s="173"/>
    </row>
    <row r="21" spans="1:205" s="172" customFormat="1" ht="18">
      <c r="A21" s="172">
        <v>0</v>
      </c>
      <c r="B21" s="170" t="s">
        <v>20</v>
      </c>
      <c r="C21" s="171"/>
      <c r="D21" s="165">
        <f>D8-D13</f>
        <v>35.599999999999994</v>
      </c>
      <c r="E21" s="165">
        <f aca="true" t="shared" si="12" ref="E21:BK21">E8-E13</f>
        <v>28.49999999999997</v>
      </c>
      <c r="F21" s="165">
        <f t="shared" si="12"/>
        <v>178</v>
      </c>
      <c r="G21" s="165">
        <f t="shared" si="12"/>
        <v>-7.700000000000017</v>
      </c>
      <c r="H21" s="165">
        <f t="shared" si="12"/>
        <v>119.60000000000002</v>
      </c>
      <c r="I21" s="165">
        <f t="shared" si="12"/>
        <v>24.89999999999992</v>
      </c>
      <c r="J21" s="165">
        <f t="shared" si="12"/>
        <v>52.80000000000001</v>
      </c>
      <c r="K21" s="165">
        <f t="shared" si="12"/>
        <v>139.19999999999993</v>
      </c>
      <c r="L21" s="165">
        <f t="shared" si="12"/>
        <v>71.90000000000015</v>
      </c>
      <c r="M21" s="165">
        <f t="shared" si="12"/>
        <v>36.499999999999886</v>
      </c>
      <c r="N21" s="165">
        <f t="shared" si="12"/>
        <v>67.80000000000018</v>
      </c>
      <c r="O21" s="165">
        <f t="shared" si="12"/>
        <v>124.39999999999975</v>
      </c>
      <c r="P21" s="164">
        <f t="shared" si="12"/>
        <v>213.8</v>
      </c>
      <c r="Q21" s="165">
        <f t="shared" si="12"/>
        <v>99.49999999999997</v>
      </c>
      <c r="R21" s="165">
        <f t="shared" si="12"/>
        <v>88.5</v>
      </c>
      <c r="S21" s="165">
        <f t="shared" si="12"/>
        <v>235.89999999999992</v>
      </c>
      <c r="T21" s="165">
        <f t="shared" si="12"/>
        <v>146.50000000000006</v>
      </c>
      <c r="U21" s="165">
        <f t="shared" si="12"/>
        <v>87.79999999999995</v>
      </c>
      <c r="V21" s="165">
        <f t="shared" si="12"/>
        <v>202.80000000000013</v>
      </c>
      <c r="W21" s="165">
        <f t="shared" si="12"/>
        <v>-362.5999999999998</v>
      </c>
      <c r="X21" s="165">
        <f t="shared" si="12"/>
        <v>115.80000000000007</v>
      </c>
      <c r="Y21" s="165">
        <f t="shared" si="12"/>
        <v>30.999999999998977</v>
      </c>
      <c r="Z21" s="165">
        <f t="shared" si="12"/>
        <v>-54.899999999999864</v>
      </c>
      <c r="AA21" s="165">
        <f t="shared" si="12"/>
        <v>-210.4000000000001</v>
      </c>
      <c r="AB21" s="164">
        <f t="shared" si="12"/>
        <v>-44.89999999999998</v>
      </c>
      <c r="AC21" s="165">
        <f t="shared" si="12"/>
        <v>-90.26999999999998</v>
      </c>
      <c r="AD21" s="165">
        <f t="shared" si="12"/>
        <v>171.57000000000005</v>
      </c>
      <c r="AE21" s="165">
        <f t="shared" si="12"/>
        <v>-43.89999999999998</v>
      </c>
      <c r="AF21" s="165">
        <f t="shared" si="12"/>
        <v>-55</v>
      </c>
      <c r="AG21" s="165">
        <f t="shared" si="12"/>
        <v>71.5</v>
      </c>
      <c r="AH21" s="165">
        <f t="shared" si="12"/>
        <v>-12.099999999999966</v>
      </c>
      <c r="AI21" s="165">
        <f t="shared" si="12"/>
        <v>-27.29999999999933</v>
      </c>
      <c r="AJ21" s="165">
        <f t="shared" si="12"/>
        <v>71.6000000000002</v>
      </c>
      <c r="AK21" s="165">
        <f t="shared" si="12"/>
        <v>-13.00000000000017</v>
      </c>
      <c r="AL21" s="165">
        <f t="shared" si="12"/>
        <v>439.30000000000007</v>
      </c>
      <c r="AM21" s="165">
        <f t="shared" si="12"/>
        <v>-24.199999999999932</v>
      </c>
      <c r="AN21" s="164">
        <f t="shared" si="12"/>
        <v>-6.099999999999966</v>
      </c>
      <c r="AO21" s="165">
        <f t="shared" si="12"/>
        <v>-98.39999999999992</v>
      </c>
      <c r="AP21" s="195">
        <f t="shared" si="12"/>
        <v>224.10000000000002</v>
      </c>
      <c r="AQ21" s="195">
        <f t="shared" si="12"/>
        <v>-119.19999999999999</v>
      </c>
      <c r="AR21" s="195">
        <f t="shared" si="12"/>
        <v>-46.69999999999999</v>
      </c>
      <c r="AS21" s="165">
        <f t="shared" si="12"/>
        <v>-39.10000000000008</v>
      </c>
      <c r="AT21" s="165">
        <f t="shared" si="12"/>
        <v>-30.599999999999966</v>
      </c>
      <c r="AU21" s="165">
        <f t="shared" si="12"/>
        <v>-19.899999999999295</v>
      </c>
      <c r="AV21" s="165">
        <f t="shared" si="12"/>
        <v>25.199999999998624</v>
      </c>
      <c r="AW21" s="165">
        <f t="shared" si="12"/>
        <v>-56.99999999999915</v>
      </c>
      <c r="AX21" s="165">
        <f t="shared" si="12"/>
        <v>7.200000000000159</v>
      </c>
      <c r="AY21" s="165">
        <f t="shared" si="12"/>
        <v>28</v>
      </c>
      <c r="AZ21" s="164">
        <f t="shared" si="12"/>
        <v>33.200000000000045</v>
      </c>
      <c r="BA21" s="165">
        <f t="shared" si="12"/>
        <v>-73.09999999999997</v>
      </c>
      <c r="BB21" s="165">
        <f t="shared" si="12"/>
        <v>155.09999999999997</v>
      </c>
      <c r="BC21" s="165">
        <f t="shared" si="12"/>
        <v>-62.100000000000136</v>
      </c>
      <c r="BD21" s="165">
        <f t="shared" si="12"/>
        <v>-6.7999999999996135</v>
      </c>
      <c r="BE21" s="165">
        <f t="shared" si="12"/>
        <v>63.19999999999965</v>
      </c>
      <c r="BF21" s="165">
        <f t="shared" si="12"/>
        <v>-39.19999999999993</v>
      </c>
      <c r="BG21" s="165">
        <f t="shared" si="12"/>
        <v>126.20000000000067</v>
      </c>
      <c r="BH21" s="165">
        <f t="shared" si="12"/>
        <v>108.39999999999901</v>
      </c>
      <c r="BI21" s="165">
        <f t="shared" si="12"/>
        <v>9.699999999999875</v>
      </c>
      <c r="BJ21" s="165">
        <f t="shared" si="12"/>
        <v>73.39999999999952</v>
      </c>
      <c r="BK21" s="165">
        <f t="shared" si="12"/>
        <v>-2.3999999999987267</v>
      </c>
      <c r="BL21" s="164">
        <v>147.2</v>
      </c>
      <c r="BM21" s="165">
        <v>-23.800000000000068</v>
      </c>
      <c r="BN21" s="165">
        <v>408.80000000000007</v>
      </c>
      <c r="BO21" s="165">
        <v>-129.2000000000005</v>
      </c>
      <c r="BP21" s="165">
        <v>106.50000000000034</v>
      </c>
      <c r="BQ21" s="165">
        <v>188.49999999999994</v>
      </c>
      <c r="BR21" s="165">
        <v>24.400000000000432</v>
      </c>
      <c r="BS21" s="165">
        <v>21.799999999999727</v>
      </c>
      <c r="BT21" s="165">
        <v>187.4000000000001</v>
      </c>
      <c r="BU21" s="165">
        <v>-19.29999999999984</v>
      </c>
      <c r="BV21" s="165">
        <v>124.70000000000005</v>
      </c>
      <c r="BW21" s="165">
        <v>50.100000000000136</v>
      </c>
      <c r="BX21" s="164">
        <f aca="true" t="shared" si="13" ref="BX21:EK21">BX8-BX13</f>
        <v>167.01999999999998</v>
      </c>
      <c r="BY21" s="165">
        <f t="shared" si="13"/>
        <v>-52.32000000000005</v>
      </c>
      <c r="BZ21" s="165">
        <f t="shared" si="13"/>
        <v>270.70000000000016</v>
      </c>
      <c r="CA21" s="165">
        <f t="shared" si="13"/>
        <v>-27.600000000000136</v>
      </c>
      <c r="CB21" s="165">
        <f t="shared" si="13"/>
        <v>108.60000000000065</v>
      </c>
      <c r="CC21" s="165">
        <f t="shared" si="13"/>
        <v>153.20000000000005</v>
      </c>
      <c r="CD21" s="165">
        <f t="shared" si="13"/>
        <v>49.39999999999941</v>
      </c>
      <c r="CE21" s="165">
        <f t="shared" si="13"/>
        <v>94.59999999999968</v>
      </c>
      <c r="CF21" s="165">
        <f t="shared" si="13"/>
        <v>107.00000000000057</v>
      </c>
      <c r="CG21" s="165">
        <f t="shared" si="13"/>
        <v>5.499999999999432</v>
      </c>
      <c r="CH21" s="165">
        <f t="shared" si="13"/>
        <v>157.22495000000026</v>
      </c>
      <c r="CI21" s="165">
        <f t="shared" si="13"/>
        <v>30.975049999999783</v>
      </c>
      <c r="CJ21" s="164">
        <f t="shared" si="13"/>
        <v>54.10000000000002</v>
      </c>
      <c r="CK21" s="165">
        <f t="shared" si="13"/>
        <v>-17.700000000000045</v>
      </c>
      <c r="CL21" s="165">
        <f t="shared" si="13"/>
        <v>339.9000000000001</v>
      </c>
      <c r="CM21" s="165">
        <f t="shared" si="13"/>
        <v>-19.40000000000032</v>
      </c>
      <c r="CN21" s="165">
        <f t="shared" si="13"/>
        <v>126.40000000000015</v>
      </c>
      <c r="CO21" s="165">
        <f t="shared" si="13"/>
        <v>41.299999999999955</v>
      </c>
      <c r="CP21" s="165">
        <f t="shared" si="13"/>
        <v>173.69999999999987</v>
      </c>
      <c r="CQ21" s="165">
        <f t="shared" si="13"/>
        <v>35.100000000000705</v>
      </c>
      <c r="CR21" s="165">
        <f t="shared" si="13"/>
        <v>102.89999999999918</v>
      </c>
      <c r="CS21" s="165">
        <f t="shared" si="13"/>
        <v>-129.40000000000055</v>
      </c>
      <c r="CT21" s="165">
        <f t="shared" si="13"/>
        <v>26.90000000000066</v>
      </c>
      <c r="CU21" s="165">
        <f t="shared" si="13"/>
        <v>-22.59999999999991</v>
      </c>
      <c r="CV21" s="164">
        <f t="shared" si="13"/>
        <v>112.50000000000006</v>
      </c>
      <c r="CW21" s="165">
        <f t="shared" si="13"/>
        <v>-113.10000000000002</v>
      </c>
      <c r="CX21" s="165">
        <f t="shared" si="13"/>
        <v>161.39999999999998</v>
      </c>
      <c r="CY21" s="165">
        <f t="shared" si="13"/>
        <v>-54.10000000000025</v>
      </c>
      <c r="CZ21" s="165">
        <f t="shared" si="13"/>
        <v>35.20000000000027</v>
      </c>
      <c r="DA21" s="165">
        <f t="shared" si="13"/>
        <v>58.40000000000009</v>
      </c>
      <c r="DB21" s="165">
        <f t="shared" si="13"/>
        <v>-12.30000000000041</v>
      </c>
      <c r="DC21" s="165">
        <f t="shared" si="13"/>
        <v>77.6000000000007</v>
      </c>
      <c r="DD21" s="165">
        <f t="shared" si="13"/>
        <v>150.2000000000005</v>
      </c>
      <c r="DE21" s="165">
        <f t="shared" si="13"/>
        <v>-39.299999999999955</v>
      </c>
      <c r="DF21" s="165">
        <f t="shared" si="13"/>
        <v>5.599999999997863</v>
      </c>
      <c r="DG21" s="165">
        <f t="shared" si="13"/>
        <v>6.000000000000682</v>
      </c>
      <c r="DH21" s="164">
        <f t="shared" si="13"/>
        <v>113.89999999999998</v>
      </c>
      <c r="DI21" s="165">
        <f t="shared" si="13"/>
        <v>-65.70000000000016</v>
      </c>
      <c r="DJ21" s="165">
        <f t="shared" si="13"/>
        <v>239.60000000000014</v>
      </c>
      <c r="DK21" s="165">
        <f t="shared" si="13"/>
        <v>-43.69999999999948</v>
      </c>
      <c r="DL21" s="165">
        <f t="shared" si="13"/>
        <v>104.79999999999927</v>
      </c>
      <c r="DM21" s="165">
        <f t="shared" si="13"/>
        <v>90.00000000000102</v>
      </c>
      <c r="DN21" s="165">
        <f t="shared" si="13"/>
        <v>82.80000000000052</v>
      </c>
      <c r="DO21" s="165">
        <f t="shared" si="13"/>
        <v>30.599999999999</v>
      </c>
      <c r="DP21" s="165">
        <f t="shared" si="13"/>
        <v>188.09999999999923</v>
      </c>
      <c r="DQ21" s="165">
        <f t="shared" si="13"/>
        <v>-30.700000000000387</v>
      </c>
      <c r="DR21" s="165">
        <f t="shared" si="13"/>
        <v>42.40000000000032</v>
      </c>
      <c r="DS21" s="165">
        <f t="shared" si="13"/>
        <v>30.800000000000182</v>
      </c>
      <c r="DT21" s="164">
        <f t="shared" si="13"/>
        <v>-18.600000000000023</v>
      </c>
      <c r="DU21" s="165">
        <f t="shared" si="13"/>
        <v>-66.5</v>
      </c>
      <c r="DV21" s="165">
        <f t="shared" si="13"/>
        <v>275.6</v>
      </c>
      <c r="DW21" s="165">
        <f t="shared" si="13"/>
        <v>-96.75000000000011</v>
      </c>
      <c r="DX21" s="165">
        <f t="shared" si="13"/>
        <v>82.95000000000039</v>
      </c>
      <c r="DY21" s="165">
        <f t="shared" si="13"/>
        <v>82.19999999999982</v>
      </c>
      <c r="DZ21" s="165">
        <f t="shared" si="13"/>
        <v>23.899999999999864</v>
      </c>
      <c r="EA21" s="165">
        <f t="shared" si="13"/>
        <v>72.10000000000105</v>
      </c>
      <c r="EB21" s="165">
        <f t="shared" si="13"/>
        <v>141.3999999999976</v>
      </c>
      <c r="EC21" s="165">
        <f t="shared" si="13"/>
        <v>-104.89999999999941</v>
      </c>
      <c r="ED21" s="165">
        <f t="shared" si="13"/>
        <v>80.60000000000048</v>
      </c>
      <c r="EE21" s="165">
        <f t="shared" si="13"/>
        <v>77.90000000000077</v>
      </c>
      <c r="EF21" s="164">
        <f t="shared" si="13"/>
        <v>142.30000000000018</v>
      </c>
      <c r="EG21" s="165">
        <f t="shared" si="13"/>
        <v>-55.30000000000007</v>
      </c>
      <c r="EH21" s="165">
        <f t="shared" si="13"/>
        <v>370.0999999999999</v>
      </c>
      <c r="EI21" s="165">
        <f t="shared" si="13"/>
        <v>-26.599999999999454</v>
      </c>
      <c r="EJ21" s="165">
        <f t="shared" si="13"/>
        <v>105.69999999999891</v>
      </c>
      <c r="EK21" s="165">
        <f t="shared" si="13"/>
        <v>196.49999999999955</v>
      </c>
      <c r="EL21" s="165">
        <f aca="true" t="shared" si="14" ref="EL21:FS21">EL8-EL13</f>
        <v>92.8100000000004</v>
      </c>
      <c r="EM21" s="165">
        <f t="shared" si="14"/>
        <v>114.79000000000121</v>
      </c>
      <c r="EN21" s="165">
        <f t="shared" si="14"/>
        <v>169.99999999999977</v>
      </c>
      <c r="EO21" s="165">
        <f t="shared" si="14"/>
        <v>66.50000000000102</v>
      </c>
      <c r="EP21" s="165">
        <f t="shared" si="14"/>
        <v>237.09999999999877</v>
      </c>
      <c r="EQ21" s="165">
        <f t="shared" si="14"/>
        <v>-156.8999999999985</v>
      </c>
      <c r="ER21" s="164">
        <f t="shared" si="14"/>
        <v>334.30000000000007</v>
      </c>
      <c r="ES21" s="165">
        <f t="shared" si="14"/>
        <v>9.799999999999727</v>
      </c>
      <c r="ET21" s="165">
        <f t="shared" si="14"/>
        <v>284.9000000000003</v>
      </c>
      <c r="EU21" s="165">
        <f t="shared" si="14"/>
        <v>82.19999999999959</v>
      </c>
      <c r="EV21" s="165">
        <f t="shared" si="14"/>
        <v>115.30000000000064</v>
      </c>
      <c r="EW21" s="165">
        <f t="shared" si="14"/>
        <v>293</v>
      </c>
      <c r="EX21" s="165">
        <f t="shared" si="14"/>
        <v>203.79999999999984</v>
      </c>
      <c r="EY21" s="165">
        <f t="shared" si="14"/>
        <v>236.5000000000009</v>
      </c>
      <c r="EZ21" s="165">
        <f t="shared" si="14"/>
        <v>241.19999999999754</v>
      </c>
      <c r="FA21" s="165">
        <f t="shared" si="14"/>
        <v>121.60000000000207</v>
      </c>
      <c r="FB21" s="165">
        <f t="shared" si="14"/>
        <v>250.19999999999823</v>
      </c>
      <c r="FC21" s="165">
        <f t="shared" si="14"/>
        <v>50.19999999999891</v>
      </c>
      <c r="FD21" s="164">
        <f t="shared" si="14"/>
        <v>326.9</v>
      </c>
      <c r="FE21" s="165">
        <f t="shared" si="14"/>
        <v>-62.999999999999886</v>
      </c>
      <c r="FF21" s="165">
        <f t="shared" si="14"/>
        <v>184.2999999999994</v>
      </c>
      <c r="FG21" s="165">
        <f t="shared" si="14"/>
        <v>76.40000000000032</v>
      </c>
      <c r="FH21" s="165">
        <f t="shared" si="14"/>
        <v>136.09999999999968</v>
      </c>
      <c r="FI21" s="165">
        <f t="shared" si="14"/>
        <v>354.1000000000015</v>
      </c>
      <c r="FJ21" s="165">
        <f t="shared" si="14"/>
        <v>214.09999999999957</v>
      </c>
      <c r="FK21" s="165">
        <f t="shared" si="14"/>
        <v>237.3999999999986</v>
      </c>
      <c r="FL21" s="165">
        <f t="shared" si="14"/>
        <v>278.7000000000006</v>
      </c>
      <c r="FM21" s="165">
        <f t="shared" si="14"/>
        <v>90.99999999999989</v>
      </c>
      <c r="FN21" s="165">
        <f t="shared" si="14"/>
        <v>185.0999999999999</v>
      </c>
      <c r="FO21" s="165">
        <f t="shared" si="14"/>
        <v>54.30000000000018</v>
      </c>
      <c r="FP21" s="164">
        <f t="shared" si="14"/>
        <v>110.29999999999984</v>
      </c>
      <c r="FQ21" s="165">
        <f t="shared" si="14"/>
        <v>-55.89999999999998</v>
      </c>
      <c r="FR21" s="165">
        <f t="shared" si="14"/>
        <v>139.10000000000014</v>
      </c>
      <c r="FS21" s="165">
        <f t="shared" si="14"/>
        <v>28.599999999999454</v>
      </c>
      <c r="FT21" s="165">
        <f aca="true" t="shared" si="15" ref="FT21:GA21">FT8-FT13</f>
        <v>-113.39999999999952</v>
      </c>
      <c r="FU21" s="165">
        <f t="shared" si="15"/>
        <v>-39.00000000000091</v>
      </c>
      <c r="FV21" s="165">
        <f t="shared" si="15"/>
        <v>-273.8999999999984</v>
      </c>
      <c r="FW21" s="165">
        <f t="shared" si="15"/>
        <v>-53.600000000001046</v>
      </c>
      <c r="FX21" s="165">
        <f t="shared" si="15"/>
        <v>-257.9000000000002</v>
      </c>
      <c r="FY21" s="165">
        <f t="shared" si="15"/>
        <v>-180.2999999999995</v>
      </c>
      <c r="FZ21" s="165">
        <f t="shared" si="15"/>
        <v>39</v>
      </c>
      <c r="GA21" s="165">
        <f t="shared" si="15"/>
        <v>-335.0999999999988</v>
      </c>
      <c r="GB21" s="165">
        <f aca="true" t="shared" si="16" ref="GB21:GL21">GB8-GB13</f>
        <v>96.06999999999994</v>
      </c>
      <c r="GC21" s="165">
        <f t="shared" si="16"/>
        <v>-125.06999999999982</v>
      </c>
      <c r="GD21" s="165">
        <f t="shared" si="16"/>
        <v>10.800000000000182</v>
      </c>
      <c r="GE21" s="165">
        <f t="shared" si="16"/>
        <v>-338.0999999999999</v>
      </c>
      <c r="GF21" s="165">
        <f t="shared" si="16"/>
        <v>-145.99999999999898</v>
      </c>
      <c r="GG21" s="165">
        <f t="shared" si="16"/>
        <v>210.21999999999866</v>
      </c>
      <c r="GH21" s="165">
        <f t="shared" si="16"/>
        <v>-121.81999999999948</v>
      </c>
      <c r="GI21" s="165">
        <f t="shared" si="16"/>
        <v>182.6999999999996</v>
      </c>
      <c r="GJ21" s="165">
        <f t="shared" si="16"/>
        <v>92.099999999999</v>
      </c>
      <c r="GK21" s="165">
        <f t="shared" si="16"/>
        <v>-24.399999999999864</v>
      </c>
      <c r="GL21" s="165">
        <f t="shared" si="16"/>
        <v>164.1000000000031</v>
      </c>
      <c r="GM21" s="165">
        <f>GM8-GM13</f>
        <v>-228.00000000000227</v>
      </c>
      <c r="GN21" s="216">
        <f>GN8-GN13</f>
        <v>299.29999999999995</v>
      </c>
      <c r="GO21" s="215">
        <f>GO8-GO13</f>
        <v>65.90000000000009</v>
      </c>
      <c r="GP21" s="215">
        <f>GP8-GP13</f>
        <v>318.40000000000055</v>
      </c>
      <c r="GQ21" s="215">
        <f>GQ8-GQ13</f>
        <v>-87.69999999999959</v>
      </c>
      <c r="GR21" s="215">
        <v>320.60000000000036</v>
      </c>
      <c r="GT21" s="228"/>
      <c r="GU21" s="173"/>
      <c r="GV21" s="173"/>
      <c r="GW21" s="173"/>
    </row>
    <row r="22" spans="1:205" s="79" customFormat="1" ht="36">
      <c r="A22" s="79">
        <v>0</v>
      </c>
      <c r="B22" s="106" t="s">
        <v>21</v>
      </c>
      <c r="C22" s="124">
        <v>31</v>
      </c>
      <c r="D22" s="125">
        <f>D23-D24</f>
        <v>-8.6</v>
      </c>
      <c r="E22" s="125">
        <f aca="true" t="shared" si="17" ref="E22:BV22">E23-E24</f>
        <v>37.800000000000004</v>
      </c>
      <c r="F22" s="125">
        <f t="shared" si="17"/>
        <v>36.6</v>
      </c>
      <c r="G22" s="125">
        <f t="shared" si="17"/>
        <v>38.1</v>
      </c>
      <c r="H22" s="125">
        <f t="shared" si="17"/>
        <v>10.099999999999994</v>
      </c>
      <c r="I22" s="125">
        <f t="shared" si="17"/>
        <v>54.3</v>
      </c>
      <c r="J22" s="125">
        <f t="shared" si="17"/>
        <v>100.5</v>
      </c>
      <c r="K22" s="125">
        <f t="shared" si="17"/>
        <v>9.700000000000003</v>
      </c>
      <c r="L22" s="125">
        <f t="shared" si="17"/>
        <v>19.099999999999994</v>
      </c>
      <c r="M22" s="125">
        <f t="shared" si="17"/>
        <v>85.30000000000001</v>
      </c>
      <c r="N22" s="125">
        <f t="shared" si="17"/>
        <v>87.40000000000009</v>
      </c>
      <c r="O22" s="125">
        <f t="shared" si="17"/>
        <v>34.79999999999998</v>
      </c>
      <c r="P22" s="140">
        <f t="shared" si="17"/>
        <v>13.5</v>
      </c>
      <c r="Q22" s="125">
        <f t="shared" si="17"/>
        <v>23.4</v>
      </c>
      <c r="R22" s="125">
        <f t="shared" si="17"/>
        <v>48.5</v>
      </c>
      <c r="S22" s="125">
        <f t="shared" si="17"/>
        <v>226.2</v>
      </c>
      <c r="T22" s="125">
        <f t="shared" si="17"/>
        <v>116.79999999999998</v>
      </c>
      <c r="U22" s="125">
        <f t="shared" si="17"/>
        <v>93.9</v>
      </c>
      <c r="V22" s="125">
        <f t="shared" si="17"/>
        <v>-13.100000000000023</v>
      </c>
      <c r="W22" s="125">
        <f t="shared" si="17"/>
        <v>-292.2</v>
      </c>
      <c r="X22" s="125">
        <f t="shared" si="17"/>
        <v>50.000000000000135</v>
      </c>
      <c r="Y22" s="125">
        <f t="shared" si="17"/>
        <v>196.99999999999997</v>
      </c>
      <c r="Z22" s="125">
        <f t="shared" si="17"/>
        <v>14.300000000000011</v>
      </c>
      <c r="AA22" s="125">
        <f t="shared" si="17"/>
        <v>62.70000000000002</v>
      </c>
      <c r="AB22" s="140">
        <f t="shared" si="17"/>
        <v>8.899999999999999</v>
      </c>
      <c r="AC22" s="125">
        <f t="shared" si="17"/>
        <v>21.699999999999996</v>
      </c>
      <c r="AD22" s="125">
        <f t="shared" si="17"/>
        <v>-21</v>
      </c>
      <c r="AE22" s="125">
        <f t="shared" si="17"/>
        <v>-81.3</v>
      </c>
      <c r="AF22" s="125">
        <f t="shared" si="17"/>
        <v>81.60000000000001</v>
      </c>
      <c r="AG22" s="125">
        <f t="shared" si="17"/>
        <v>-23</v>
      </c>
      <c r="AH22" s="125">
        <f t="shared" si="17"/>
        <v>138.1</v>
      </c>
      <c r="AI22" s="125">
        <f t="shared" si="17"/>
        <v>85.60000000000001</v>
      </c>
      <c r="AJ22" s="125">
        <f t="shared" si="17"/>
        <v>138.39999999999998</v>
      </c>
      <c r="AK22" s="125">
        <f t="shared" si="17"/>
        <v>184.3</v>
      </c>
      <c r="AL22" s="125">
        <f t="shared" si="17"/>
        <v>89.5</v>
      </c>
      <c r="AM22" s="125">
        <f t="shared" si="17"/>
        <v>203.89999999999998</v>
      </c>
      <c r="AN22" s="140">
        <f t="shared" si="17"/>
        <v>-13.800000000000004</v>
      </c>
      <c r="AO22" s="125">
        <f t="shared" si="17"/>
        <v>2.5</v>
      </c>
      <c r="AP22" s="94">
        <f t="shared" si="17"/>
        <v>127.8</v>
      </c>
      <c r="AQ22" s="94">
        <f t="shared" si="17"/>
        <v>91.5</v>
      </c>
      <c r="AR22" s="94">
        <f t="shared" si="17"/>
        <v>60.49999999999999</v>
      </c>
      <c r="AS22" s="125">
        <f t="shared" si="17"/>
        <v>77.1</v>
      </c>
      <c r="AT22" s="125">
        <f t="shared" si="17"/>
        <v>171</v>
      </c>
      <c r="AU22" s="125">
        <f t="shared" si="17"/>
        <v>112.20000000000002</v>
      </c>
      <c r="AV22" s="125">
        <f t="shared" si="17"/>
        <v>54.199999999999996</v>
      </c>
      <c r="AW22" s="125">
        <f t="shared" si="17"/>
        <v>103.80000000000001</v>
      </c>
      <c r="AX22" s="125">
        <f t="shared" si="17"/>
        <v>103.00000000000003</v>
      </c>
      <c r="AY22" s="125">
        <f t="shared" si="17"/>
        <v>151.59999999999977</v>
      </c>
      <c r="AZ22" s="140">
        <f t="shared" si="17"/>
        <v>11.100000000000001</v>
      </c>
      <c r="BA22" s="125">
        <f t="shared" si="17"/>
        <v>42.300000000000004</v>
      </c>
      <c r="BB22" s="125">
        <f t="shared" si="17"/>
        <v>146.8</v>
      </c>
      <c r="BC22" s="125">
        <f t="shared" si="17"/>
        <v>70.1</v>
      </c>
      <c r="BD22" s="125">
        <f t="shared" si="17"/>
        <v>97.49999999999997</v>
      </c>
      <c r="BE22" s="125">
        <f t="shared" si="17"/>
        <v>108.20000000000002</v>
      </c>
      <c r="BF22" s="125">
        <f t="shared" si="17"/>
        <v>108.49999999999997</v>
      </c>
      <c r="BG22" s="125">
        <f t="shared" si="17"/>
        <v>141.20000000000016</v>
      </c>
      <c r="BH22" s="125">
        <f t="shared" si="17"/>
        <v>169.1</v>
      </c>
      <c r="BI22" s="125">
        <f t="shared" si="17"/>
        <v>97.10000000000005</v>
      </c>
      <c r="BJ22" s="125">
        <f t="shared" si="17"/>
        <v>81.69999999999993</v>
      </c>
      <c r="BK22" s="125">
        <f t="shared" si="17"/>
        <v>247.29999999999967</v>
      </c>
      <c r="BL22" s="140">
        <f t="shared" si="17"/>
        <v>79.3</v>
      </c>
      <c r="BM22" s="125">
        <f t="shared" si="17"/>
        <v>96.89999999999999</v>
      </c>
      <c r="BN22" s="125">
        <f t="shared" si="17"/>
        <v>92.40000000000003</v>
      </c>
      <c r="BO22" s="125">
        <f t="shared" si="17"/>
        <v>65.60000000000002</v>
      </c>
      <c r="BP22" s="125">
        <f t="shared" si="17"/>
        <v>106.19999999999999</v>
      </c>
      <c r="BQ22" s="125">
        <f t="shared" si="17"/>
        <v>78.59999999999988</v>
      </c>
      <c r="BR22" s="125">
        <f t="shared" si="17"/>
        <v>128.10000000000022</v>
      </c>
      <c r="BS22" s="125">
        <f t="shared" si="17"/>
        <v>101.69999999999985</v>
      </c>
      <c r="BT22" s="125">
        <f t="shared" si="17"/>
        <v>119.99999999999991</v>
      </c>
      <c r="BU22" s="125">
        <f t="shared" si="17"/>
        <v>38.80000000000007</v>
      </c>
      <c r="BV22" s="125">
        <f t="shared" si="17"/>
        <v>-15.5</v>
      </c>
      <c r="BW22" s="125">
        <f aca="true" t="shared" si="18" ref="BW22:CO22">BW23-BW24</f>
        <v>405.9</v>
      </c>
      <c r="BX22" s="140">
        <f t="shared" si="18"/>
        <v>8.110000000000007</v>
      </c>
      <c r="BY22" s="125">
        <f t="shared" si="18"/>
        <v>51.58999999999998</v>
      </c>
      <c r="BZ22" s="125">
        <f t="shared" si="18"/>
        <v>45.5</v>
      </c>
      <c r="CA22" s="125">
        <f t="shared" si="18"/>
        <v>77.7</v>
      </c>
      <c r="CB22" s="125">
        <f t="shared" si="18"/>
        <v>18.90000000000002</v>
      </c>
      <c r="CC22" s="125">
        <f t="shared" si="18"/>
        <v>110.1</v>
      </c>
      <c r="CD22" s="125">
        <f t="shared" si="18"/>
        <v>161.09999999999997</v>
      </c>
      <c r="CE22" s="125">
        <f t="shared" si="18"/>
        <v>182.2000000000001</v>
      </c>
      <c r="CF22" s="125">
        <f t="shared" si="18"/>
        <v>204.2</v>
      </c>
      <c r="CG22" s="125">
        <f t="shared" si="18"/>
        <v>129.19999999999996</v>
      </c>
      <c r="CH22" s="125">
        <f t="shared" si="18"/>
        <v>65.79999999999995</v>
      </c>
      <c r="CI22" s="125">
        <f t="shared" si="18"/>
        <v>164.60000000000002</v>
      </c>
      <c r="CJ22" s="131">
        <f t="shared" si="18"/>
        <v>8.799999999999999</v>
      </c>
      <c r="CK22" s="128">
        <f t="shared" si="18"/>
        <v>18.200000000000003</v>
      </c>
      <c r="CL22" s="128">
        <f t="shared" si="18"/>
        <v>43.00000000000001</v>
      </c>
      <c r="CM22" s="128">
        <f t="shared" si="18"/>
        <v>40.60000000000001</v>
      </c>
      <c r="CN22" s="128">
        <f t="shared" si="18"/>
        <v>47.29999999999998</v>
      </c>
      <c r="CO22" s="128">
        <f t="shared" si="18"/>
        <v>42.599999999999994</v>
      </c>
      <c r="CP22" s="128">
        <f aca="true" t="shared" si="19" ref="CP22:CU22">CP23-CP24</f>
        <v>86.69999999999996</v>
      </c>
      <c r="CQ22" s="128">
        <f t="shared" si="19"/>
        <v>94.8000000000001</v>
      </c>
      <c r="CR22" s="128">
        <f t="shared" si="19"/>
        <v>96.69999999999993</v>
      </c>
      <c r="CS22" s="128">
        <f t="shared" si="19"/>
        <v>125.80000000000005</v>
      </c>
      <c r="CT22" s="128">
        <f t="shared" si="19"/>
        <v>127.40000000000005</v>
      </c>
      <c r="CU22" s="128">
        <f t="shared" si="19"/>
        <v>282.99999999999983</v>
      </c>
      <c r="CV22" s="131">
        <f>CV23-CV24</f>
        <v>22</v>
      </c>
      <c r="CW22" s="128">
        <f aca="true" t="shared" si="20" ref="CW22:DG22">CW23-CW24</f>
        <v>19.791999999999994</v>
      </c>
      <c r="CX22" s="128">
        <f t="shared" si="20"/>
        <v>16.300000000000004</v>
      </c>
      <c r="CY22" s="128">
        <f t="shared" si="20"/>
        <v>41.507999999999996</v>
      </c>
      <c r="CZ22" s="128">
        <f t="shared" si="20"/>
        <v>52.40000000000002</v>
      </c>
      <c r="DA22" s="128">
        <f t="shared" si="20"/>
        <v>126.10000000000001</v>
      </c>
      <c r="DB22" s="128">
        <f t="shared" si="20"/>
        <v>85.73899999999996</v>
      </c>
      <c r="DC22" s="128">
        <f t="shared" si="20"/>
        <v>88.50000000000007</v>
      </c>
      <c r="DD22" s="128">
        <f t="shared" si="20"/>
        <v>94.76500000000001</v>
      </c>
      <c r="DE22" s="128">
        <f t="shared" si="20"/>
        <v>99.59999999999988</v>
      </c>
      <c r="DF22" s="128">
        <f t="shared" si="20"/>
        <v>116.9</v>
      </c>
      <c r="DG22" s="128">
        <f t="shared" si="20"/>
        <v>203.996</v>
      </c>
      <c r="DH22" s="131">
        <f aca="true" t="shared" si="21" ref="DH22:DO22">DH23-DH24</f>
        <v>15.692</v>
      </c>
      <c r="DI22" s="128">
        <f t="shared" si="21"/>
        <v>63.008</v>
      </c>
      <c r="DJ22" s="128">
        <f t="shared" si="21"/>
        <v>41.10000000000001</v>
      </c>
      <c r="DK22" s="128">
        <f t="shared" si="21"/>
        <v>61.20000000000002</v>
      </c>
      <c r="DL22" s="128">
        <f t="shared" si="21"/>
        <v>62.399999999999935</v>
      </c>
      <c r="DM22" s="128">
        <f t="shared" si="21"/>
        <v>87.50000000000001</v>
      </c>
      <c r="DN22" s="128">
        <f t="shared" si="21"/>
        <v>93.80000000000001</v>
      </c>
      <c r="DO22" s="128">
        <f t="shared" si="21"/>
        <v>117.49999999999997</v>
      </c>
      <c r="DP22" s="121">
        <f aca="true" t="shared" si="22" ref="DP22:GA22">DP23-DP24</f>
        <v>141.30000000000004</v>
      </c>
      <c r="DQ22" s="121">
        <f t="shared" si="22"/>
        <v>109.19999999999993</v>
      </c>
      <c r="DR22" s="121">
        <f t="shared" si="22"/>
        <v>112.89999999999998</v>
      </c>
      <c r="DS22" s="121">
        <f t="shared" si="22"/>
        <v>218.30000000000013</v>
      </c>
      <c r="DT22" s="141">
        <f t="shared" si="22"/>
        <v>2.4919999999999973</v>
      </c>
      <c r="DU22" s="121">
        <f t="shared" si="22"/>
        <v>65.908</v>
      </c>
      <c r="DV22" s="121">
        <f t="shared" si="22"/>
        <v>54.92500000000001</v>
      </c>
      <c r="DW22" s="121">
        <f t="shared" si="22"/>
        <v>83.275</v>
      </c>
      <c r="DX22" s="121">
        <f t="shared" si="22"/>
        <v>66.69999999999999</v>
      </c>
      <c r="DY22" s="121">
        <f t="shared" si="22"/>
        <v>81.30000000000004</v>
      </c>
      <c r="DZ22" s="121">
        <f t="shared" si="22"/>
        <v>92.69999999999996</v>
      </c>
      <c r="EA22" s="121">
        <f t="shared" si="22"/>
        <v>125.6</v>
      </c>
      <c r="EB22" s="121">
        <f t="shared" si="22"/>
        <v>142.70000000000005</v>
      </c>
      <c r="EC22" s="121">
        <f t="shared" si="22"/>
        <v>113.29999999999993</v>
      </c>
      <c r="ED22" s="121">
        <f t="shared" si="22"/>
        <v>97.20000000000005</v>
      </c>
      <c r="EE22" s="121">
        <f t="shared" si="22"/>
        <v>103.19999999999993</v>
      </c>
      <c r="EF22" s="141">
        <f t="shared" si="22"/>
        <v>9.992</v>
      </c>
      <c r="EG22" s="121">
        <f t="shared" si="22"/>
        <v>22.299999999999994</v>
      </c>
      <c r="EH22" s="121">
        <f t="shared" si="22"/>
        <v>80.90799999999999</v>
      </c>
      <c r="EI22" s="121">
        <f t="shared" si="22"/>
        <v>56.300000000000026</v>
      </c>
      <c r="EJ22" s="121">
        <f t="shared" si="22"/>
        <v>111.89999999999998</v>
      </c>
      <c r="EK22" s="121">
        <f t="shared" si="22"/>
        <v>233.9</v>
      </c>
      <c r="EL22" s="121">
        <f t="shared" si="22"/>
        <v>98.8</v>
      </c>
      <c r="EM22" s="121">
        <f t="shared" si="22"/>
        <v>149.30000000000018</v>
      </c>
      <c r="EN22" s="121">
        <f t="shared" si="22"/>
        <v>266.7999999999998</v>
      </c>
      <c r="EO22" s="121">
        <f t="shared" si="22"/>
        <v>142.50000000000006</v>
      </c>
      <c r="EP22" s="121">
        <f t="shared" si="22"/>
        <v>135.39999999999992</v>
      </c>
      <c r="EQ22" s="121">
        <f t="shared" si="22"/>
        <v>272.9000000000002</v>
      </c>
      <c r="ER22" s="131">
        <f t="shared" si="22"/>
        <v>127.09199999999998</v>
      </c>
      <c r="ES22" s="128">
        <f t="shared" si="22"/>
        <v>90.50000000000001</v>
      </c>
      <c r="ET22" s="128">
        <f t="shared" si="22"/>
        <v>130.70799999999997</v>
      </c>
      <c r="EU22" s="128">
        <f>EU23-EU24</f>
        <v>77.20000000000006</v>
      </c>
      <c r="EV22" s="128">
        <f t="shared" si="22"/>
        <v>119.49999999999989</v>
      </c>
      <c r="EW22" s="128">
        <v>191.50000000000023</v>
      </c>
      <c r="EX22" s="128">
        <v>123.39999999999986</v>
      </c>
      <c r="EY22" s="128">
        <f t="shared" si="22"/>
        <v>157.90000000000003</v>
      </c>
      <c r="EZ22" s="128">
        <f t="shared" si="22"/>
        <v>226.60000000000002</v>
      </c>
      <c r="FA22" s="128">
        <f t="shared" si="22"/>
        <v>126.69999999999987</v>
      </c>
      <c r="FB22" s="128">
        <f t="shared" si="22"/>
        <v>212.39999999999998</v>
      </c>
      <c r="FC22" s="128">
        <f t="shared" si="22"/>
        <v>962.8999999999999</v>
      </c>
      <c r="FD22" s="131">
        <f t="shared" si="22"/>
        <v>117.49999999999999</v>
      </c>
      <c r="FE22" s="128">
        <f t="shared" si="22"/>
        <v>104.7</v>
      </c>
      <c r="FF22" s="128">
        <f t="shared" si="22"/>
        <v>170.69999999999996</v>
      </c>
      <c r="FG22" s="128">
        <f t="shared" si="22"/>
        <v>212.8000000000001</v>
      </c>
      <c r="FH22" s="128">
        <f t="shared" si="22"/>
        <v>209.29999999999998</v>
      </c>
      <c r="FI22" s="128">
        <f t="shared" si="22"/>
        <v>283.4999999999999</v>
      </c>
      <c r="FJ22" s="128">
        <f t="shared" si="22"/>
        <v>260.1800000000002</v>
      </c>
      <c r="FK22" s="128">
        <f t="shared" si="22"/>
        <v>268.71</v>
      </c>
      <c r="FL22" s="128">
        <f t="shared" si="22"/>
        <v>458.01</v>
      </c>
      <c r="FM22" s="128">
        <f t="shared" si="22"/>
        <v>261.4999999999996</v>
      </c>
      <c r="FN22" s="128">
        <f t="shared" si="22"/>
        <v>316.70000000000005</v>
      </c>
      <c r="FO22" s="128">
        <f t="shared" si="22"/>
        <v>764.4</v>
      </c>
      <c r="FP22" s="131">
        <f t="shared" si="22"/>
        <v>104.20000000000002</v>
      </c>
      <c r="FQ22" s="128">
        <f t="shared" si="22"/>
        <v>140.10000000000002</v>
      </c>
      <c r="FR22" s="128">
        <f t="shared" si="22"/>
        <v>266.09999999999997</v>
      </c>
      <c r="FS22" s="128">
        <f t="shared" si="22"/>
        <v>199.29999999999998</v>
      </c>
      <c r="FT22" s="128">
        <f t="shared" si="22"/>
        <v>137.5</v>
      </c>
      <c r="FU22" s="128">
        <f t="shared" si="22"/>
        <v>299.2</v>
      </c>
      <c r="FV22" s="128">
        <f t="shared" si="22"/>
        <v>341.19999999999993</v>
      </c>
      <c r="FW22" s="128">
        <f t="shared" si="22"/>
        <v>275.19999999999993</v>
      </c>
      <c r="FX22" s="128">
        <f t="shared" si="22"/>
        <v>469.3000000000002</v>
      </c>
      <c r="FY22" s="128">
        <f t="shared" si="22"/>
        <v>370.9</v>
      </c>
      <c r="FZ22" s="128">
        <f t="shared" si="22"/>
        <v>302.6999999999998</v>
      </c>
      <c r="GA22" s="128">
        <f t="shared" si="22"/>
        <v>676.3000000000003</v>
      </c>
      <c r="GB22" s="128">
        <f>GB23-GB24</f>
        <v>143.90000000000003</v>
      </c>
      <c r="GC22" s="128">
        <f>GC23-GC24</f>
        <v>218.39999999999992</v>
      </c>
      <c r="GD22" s="128">
        <v>207.80000000000007</v>
      </c>
      <c r="GE22" s="128">
        <f>GE23-GE24</f>
        <v>234.99999999999994</v>
      </c>
      <c r="GF22" s="128">
        <v>215.60000000000002</v>
      </c>
      <c r="GG22" s="95">
        <f aca="true" t="shared" si="23" ref="GG22:GM22">GG23-GG24</f>
        <v>377.20000000000033</v>
      </c>
      <c r="GH22" s="95">
        <f t="shared" si="23"/>
        <v>216.6999999999997</v>
      </c>
      <c r="GI22" s="95">
        <f t="shared" si="23"/>
        <v>297.40000000000015</v>
      </c>
      <c r="GJ22" s="95">
        <f t="shared" si="23"/>
        <v>384.50000000000006</v>
      </c>
      <c r="GK22" s="95">
        <f t="shared" si="23"/>
        <v>242.69999999999982</v>
      </c>
      <c r="GL22" s="95">
        <f t="shared" si="23"/>
        <v>282.49999999999994</v>
      </c>
      <c r="GM22" s="95">
        <f t="shared" si="23"/>
        <v>720.8000000000001</v>
      </c>
      <c r="GN22" s="201">
        <f>GN23-GN24</f>
        <v>187.6</v>
      </c>
      <c r="GO22" s="200">
        <f>GO23-GO24</f>
        <v>212.59999999999997</v>
      </c>
      <c r="GP22" s="200">
        <f>GP23-GP24</f>
        <v>244.60000000000016</v>
      </c>
      <c r="GQ22" s="200">
        <f>GQ23-GQ24</f>
        <v>226.9999999999999</v>
      </c>
      <c r="GR22" s="200">
        <v>254.39999999999975</v>
      </c>
      <c r="GT22" s="96"/>
      <c r="GU22" s="173"/>
      <c r="GV22" s="173"/>
      <c r="GW22" s="173"/>
    </row>
    <row r="23" spans="1:205" s="79" customFormat="1" ht="18">
      <c r="A23" s="79">
        <v>61.50000000000001</v>
      </c>
      <c r="B23" s="110" t="s">
        <v>22</v>
      </c>
      <c r="C23" s="111">
        <v>31.1</v>
      </c>
      <c r="D23" s="91">
        <v>11.9</v>
      </c>
      <c r="E23" s="91">
        <v>43.1</v>
      </c>
      <c r="F23" s="91">
        <v>49.5</v>
      </c>
      <c r="G23" s="91">
        <v>55.5</v>
      </c>
      <c r="H23" s="91">
        <v>70.6</v>
      </c>
      <c r="I23" s="112">
        <v>101.8</v>
      </c>
      <c r="J23" s="112">
        <v>123.4</v>
      </c>
      <c r="K23" s="112">
        <v>106.7</v>
      </c>
      <c r="L23" s="112">
        <v>125.6</v>
      </c>
      <c r="M23" s="112">
        <v>123.9</v>
      </c>
      <c r="N23" s="112">
        <v>99.40000000000009</v>
      </c>
      <c r="O23" s="91">
        <v>158.2</v>
      </c>
      <c r="P23" s="113">
        <v>34.4</v>
      </c>
      <c r="Q23" s="96">
        <v>38.3</v>
      </c>
      <c r="R23" s="96">
        <v>109.8</v>
      </c>
      <c r="S23" s="97">
        <v>203.7</v>
      </c>
      <c r="T23" s="96">
        <v>141.2</v>
      </c>
      <c r="U23" s="96">
        <v>117.3</v>
      </c>
      <c r="V23" s="96">
        <v>154.2</v>
      </c>
      <c r="W23" s="114">
        <v>-140.6</v>
      </c>
      <c r="X23" s="112">
        <v>81.10000000000014</v>
      </c>
      <c r="Y23" s="96">
        <v>287.4</v>
      </c>
      <c r="Z23" s="91">
        <v>215.3</v>
      </c>
      <c r="AA23" s="90">
        <v>187.3</v>
      </c>
      <c r="AB23" s="113">
        <v>48.9</v>
      </c>
      <c r="AC23" s="96">
        <v>56.8</v>
      </c>
      <c r="AD23" s="91">
        <v>71.7</v>
      </c>
      <c r="AE23" s="96">
        <v>105.8</v>
      </c>
      <c r="AF23" s="96">
        <v>168.8</v>
      </c>
      <c r="AG23" s="96">
        <v>81.7</v>
      </c>
      <c r="AH23" s="96">
        <v>168.6</v>
      </c>
      <c r="AI23" s="96">
        <v>100.4</v>
      </c>
      <c r="AJ23" s="96">
        <v>154.2</v>
      </c>
      <c r="AK23" s="96">
        <v>199.8</v>
      </c>
      <c r="AL23" s="96">
        <v>124.9</v>
      </c>
      <c r="AM23" s="96">
        <v>242.6</v>
      </c>
      <c r="AN23" s="113">
        <v>29.9</v>
      </c>
      <c r="AO23" s="97">
        <v>38</v>
      </c>
      <c r="AP23" s="97">
        <v>81</v>
      </c>
      <c r="AQ23" s="96">
        <v>95.5</v>
      </c>
      <c r="AR23" s="96">
        <v>100.1</v>
      </c>
      <c r="AS23" s="96">
        <v>106.1</v>
      </c>
      <c r="AT23" s="116">
        <v>180.8</v>
      </c>
      <c r="AU23" s="114">
        <v>144.8</v>
      </c>
      <c r="AV23" s="96">
        <v>70.3</v>
      </c>
      <c r="AW23" s="97">
        <v>117.4</v>
      </c>
      <c r="AX23" s="114">
        <v>110.4</v>
      </c>
      <c r="AY23" s="96">
        <v>178.49999999999977</v>
      </c>
      <c r="AZ23" s="117">
        <v>26.5</v>
      </c>
      <c r="BA23" s="114">
        <v>47.400000000000006</v>
      </c>
      <c r="BB23" s="114">
        <v>158.9</v>
      </c>
      <c r="BC23" s="97">
        <v>75.19999999999999</v>
      </c>
      <c r="BD23" s="97">
        <v>107.59999999999997</v>
      </c>
      <c r="BE23" s="97">
        <v>121.40000000000003</v>
      </c>
      <c r="BF23" s="96">
        <v>125.29999999999995</v>
      </c>
      <c r="BG23" s="96">
        <v>159.60000000000014</v>
      </c>
      <c r="BH23" s="97">
        <v>212</v>
      </c>
      <c r="BI23" s="97">
        <v>115.70000000000005</v>
      </c>
      <c r="BJ23" s="96">
        <v>111.79999999999995</v>
      </c>
      <c r="BK23" s="96">
        <v>279.39999999999964</v>
      </c>
      <c r="BL23" s="117">
        <v>89.3</v>
      </c>
      <c r="BM23" s="96">
        <v>107.89999999999999</v>
      </c>
      <c r="BN23" s="96">
        <v>111.10000000000002</v>
      </c>
      <c r="BO23" s="96">
        <v>84.40000000000003</v>
      </c>
      <c r="BP23" s="96">
        <v>114.89999999999998</v>
      </c>
      <c r="BQ23" s="96">
        <v>102.49999999999989</v>
      </c>
      <c r="BR23" s="96">
        <v>145.50000000000023</v>
      </c>
      <c r="BS23" s="114">
        <v>118.79999999999984</v>
      </c>
      <c r="BT23" s="97">
        <v>132.69999999999993</v>
      </c>
      <c r="BU23" s="96">
        <v>123.70000000000005</v>
      </c>
      <c r="BV23" s="96">
        <v>95.70000000000005</v>
      </c>
      <c r="BW23" s="96">
        <v>448.79999999999995</v>
      </c>
      <c r="BX23" s="115">
        <v>42.93000000000001</v>
      </c>
      <c r="BY23" s="114">
        <v>61.66999999999999</v>
      </c>
      <c r="BZ23" s="114">
        <v>85.6</v>
      </c>
      <c r="CA23" s="96">
        <v>99</v>
      </c>
      <c r="CB23" s="96">
        <v>119.10000000000002</v>
      </c>
      <c r="CC23" s="114">
        <v>125.69999999999999</v>
      </c>
      <c r="CD23" s="114">
        <v>172.29999999999995</v>
      </c>
      <c r="CE23" s="114">
        <v>192.10000000000014</v>
      </c>
      <c r="CF23" s="96">
        <v>214.79999999999995</v>
      </c>
      <c r="CG23" s="96">
        <v>133.29999999999995</v>
      </c>
      <c r="CH23" s="114">
        <v>73</v>
      </c>
      <c r="CI23" s="114">
        <v>179</v>
      </c>
      <c r="CJ23" s="117">
        <v>12.7</v>
      </c>
      <c r="CK23" s="114">
        <v>23.000000000000004</v>
      </c>
      <c r="CL23" s="114">
        <v>51.2</v>
      </c>
      <c r="CM23" s="114">
        <v>45.900000000000006</v>
      </c>
      <c r="CN23" s="114">
        <v>58.69999999999999</v>
      </c>
      <c r="CO23" s="118">
        <v>51.69999999999999</v>
      </c>
      <c r="CP23" s="114">
        <v>90.89999999999998</v>
      </c>
      <c r="CQ23" s="114">
        <v>97.90000000000009</v>
      </c>
      <c r="CR23" s="114">
        <v>112.49999999999994</v>
      </c>
      <c r="CS23" s="114">
        <v>151.70000000000005</v>
      </c>
      <c r="CT23" s="97">
        <v>139.70000000000005</v>
      </c>
      <c r="CU23" s="96">
        <v>304.6999999999998</v>
      </c>
      <c r="CV23" s="119">
        <v>32.1</v>
      </c>
      <c r="CW23" s="114">
        <v>31.999999999999993</v>
      </c>
      <c r="CX23" s="96">
        <v>42.80000000000001</v>
      </c>
      <c r="CY23" s="118">
        <v>43.79999999999998</v>
      </c>
      <c r="CZ23" s="114">
        <v>57.60000000000002</v>
      </c>
      <c r="DA23" s="120">
        <v>143.3</v>
      </c>
      <c r="DB23" s="114">
        <v>87.29999999999995</v>
      </c>
      <c r="DC23" s="118">
        <v>90.30000000000007</v>
      </c>
      <c r="DD23" s="97">
        <v>110.00900000000001</v>
      </c>
      <c r="DE23" s="114">
        <v>100.5909999999999</v>
      </c>
      <c r="DF23" s="96">
        <v>118</v>
      </c>
      <c r="DG23" s="96">
        <v>224.5</v>
      </c>
      <c r="DH23" s="117">
        <v>36.2</v>
      </c>
      <c r="DI23" s="96">
        <v>75.2</v>
      </c>
      <c r="DJ23" s="114">
        <v>83.4</v>
      </c>
      <c r="DK23" s="96">
        <v>78.30000000000001</v>
      </c>
      <c r="DL23" s="97">
        <v>88.79999999999995</v>
      </c>
      <c r="DM23" s="118">
        <v>131.60000000000002</v>
      </c>
      <c r="DN23" s="97">
        <v>119.5</v>
      </c>
      <c r="DO23" s="97">
        <v>136.79999999999995</v>
      </c>
      <c r="DP23" s="118">
        <v>194.30000000000007</v>
      </c>
      <c r="DQ23" s="97">
        <v>127.99999999999989</v>
      </c>
      <c r="DR23" s="118">
        <v>136</v>
      </c>
      <c r="DS23" s="96">
        <v>270.9000000000001</v>
      </c>
      <c r="DT23" s="115">
        <v>24.4</v>
      </c>
      <c r="DU23" s="114">
        <v>82.9</v>
      </c>
      <c r="DV23" s="114">
        <v>81.4</v>
      </c>
      <c r="DW23" s="114">
        <v>109.9</v>
      </c>
      <c r="DX23" s="114">
        <v>93.39999999999998</v>
      </c>
      <c r="DY23" s="114">
        <v>134.20000000000005</v>
      </c>
      <c r="DZ23" s="114">
        <v>112.79999999999995</v>
      </c>
      <c r="EA23" s="114">
        <v>146.89999999999998</v>
      </c>
      <c r="EB23" s="96">
        <v>171.80000000000007</v>
      </c>
      <c r="EC23" s="120">
        <v>134.5999999999999</v>
      </c>
      <c r="ED23" s="114">
        <v>118.20000000000005</v>
      </c>
      <c r="EE23" s="96">
        <v>186</v>
      </c>
      <c r="EF23" s="117">
        <v>31.4</v>
      </c>
      <c r="EG23" s="96">
        <v>34.199999999999996</v>
      </c>
      <c r="EH23" s="97">
        <v>105.79999999999998</v>
      </c>
      <c r="EI23" s="96">
        <v>72.10000000000002</v>
      </c>
      <c r="EJ23" s="90">
        <v>123.39999999999998</v>
      </c>
      <c r="EK23" s="90">
        <v>257</v>
      </c>
      <c r="EL23" s="97">
        <v>109</v>
      </c>
      <c r="EM23" s="97">
        <v>163.70000000000016</v>
      </c>
      <c r="EN23" s="90">
        <v>280.9999999999998</v>
      </c>
      <c r="EO23" s="97">
        <v>154.4000000000001</v>
      </c>
      <c r="EP23" s="90">
        <v>150.0999999999999</v>
      </c>
      <c r="EQ23" s="90">
        <v>328.3000000000002</v>
      </c>
      <c r="ER23" s="156">
        <v>134.2</v>
      </c>
      <c r="ES23" s="142">
        <v>94.70000000000002</v>
      </c>
      <c r="ET23" s="142">
        <v>174.49999999999997</v>
      </c>
      <c r="EU23" s="142">
        <v>80.00000000000006</v>
      </c>
      <c r="EV23" s="91">
        <v>126.7999999999999</v>
      </c>
      <c r="EW23" s="91">
        <v>234.4000000000002</v>
      </c>
      <c r="EX23" s="91">
        <v>132.69999999999982</v>
      </c>
      <c r="EY23" s="91">
        <v>166.70000000000005</v>
      </c>
      <c r="EZ23" s="91">
        <v>263.20000000000005</v>
      </c>
      <c r="FA23" s="96">
        <v>142.39999999999986</v>
      </c>
      <c r="FB23" s="90">
        <v>220.29999999999995</v>
      </c>
      <c r="FC23" s="97">
        <v>982.3</v>
      </c>
      <c r="FD23" s="115">
        <v>125.89999999999999</v>
      </c>
      <c r="FE23" s="96">
        <v>111.60000000000001</v>
      </c>
      <c r="FF23" s="96">
        <v>192.79999999999995</v>
      </c>
      <c r="FG23" s="96">
        <v>218.4000000000001</v>
      </c>
      <c r="FH23" s="91">
        <v>216.39999999999998</v>
      </c>
      <c r="FI23" s="97">
        <v>315.4999999999999</v>
      </c>
      <c r="FJ23" s="97">
        <v>272.7800000000002</v>
      </c>
      <c r="FK23" s="97">
        <v>279.02</v>
      </c>
      <c r="FL23" s="97">
        <v>489.7</v>
      </c>
      <c r="FM23" s="96">
        <v>288.89999999999964</v>
      </c>
      <c r="FN23" s="97">
        <v>323</v>
      </c>
      <c r="FO23" s="96">
        <v>800</v>
      </c>
      <c r="FP23" s="115">
        <v>108.80000000000001</v>
      </c>
      <c r="FQ23" s="96">
        <v>142.3</v>
      </c>
      <c r="FR23" s="97">
        <v>322.29999999999995</v>
      </c>
      <c r="FS23" s="96">
        <v>207.89999999999998</v>
      </c>
      <c r="FT23" s="96">
        <v>139</v>
      </c>
      <c r="FU23" s="96">
        <v>320.5</v>
      </c>
      <c r="FV23" s="96">
        <v>349.79999999999995</v>
      </c>
      <c r="FW23" s="96">
        <v>278.29999999999995</v>
      </c>
      <c r="FX23" s="97">
        <v>501.60000000000014</v>
      </c>
      <c r="FY23" s="96">
        <v>377</v>
      </c>
      <c r="FZ23" s="97">
        <v>312.1999999999998</v>
      </c>
      <c r="GA23" s="97">
        <v>730.2000000000003</v>
      </c>
      <c r="GB23" s="97">
        <v>151.10000000000002</v>
      </c>
      <c r="GC23" s="97">
        <v>222.69999999999993</v>
      </c>
      <c r="GD23" s="97">
        <v>245.80000000000007</v>
      </c>
      <c r="GE23" s="97">
        <v>250.19999999999993</v>
      </c>
      <c r="GF23" s="97">
        <v>222.79999999999995</v>
      </c>
      <c r="GG23" s="97">
        <v>496.10000000000036</v>
      </c>
      <c r="GH23" s="96">
        <v>243.09999999999968</v>
      </c>
      <c r="GI23" s="159">
        <v>308.10000000000014</v>
      </c>
      <c r="GJ23" s="159">
        <v>479.9000000000001</v>
      </c>
      <c r="GK23" s="96">
        <v>248.19999999999982</v>
      </c>
      <c r="GL23" s="159">
        <v>296.5999999999999</v>
      </c>
      <c r="GM23" s="96">
        <v>799.4000000000001</v>
      </c>
      <c r="GN23" s="119">
        <v>193.9</v>
      </c>
      <c r="GO23" s="189">
        <v>217.99999999999997</v>
      </c>
      <c r="GP23" s="96">
        <v>304.20000000000016</v>
      </c>
      <c r="GQ23" s="189">
        <v>230.4999999999999</v>
      </c>
      <c r="GR23" s="189">
        <v>266.0999999999998</v>
      </c>
      <c r="GT23" s="96"/>
      <c r="GU23" s="173"/>
      <c r="GV23" s="173"/>
      <c r="GW23" s="173"/>
    </row>
    <row r="24" spans="1:205" s="79" customFormat="1" ht="18">
      <c r="A24" s="79">
        <v>21.599999999999994</v>
      </c>
      <c r="B24" s="110" t="s">
        <v>23</v>
      </c>
      <c r="C24" s="111">
        <v>31.2</v>
      </c>
      <c r="D24" s="91">
        <v>20.5</v>
      </c>
      <c r="E24" s="91">
        <v>5.3</v>
      </c>
      <c r="F24" s="91">
        <v>12.9</v>
      </c>
      <c r="G24" s="91">
        <v>17.4</v>
      </c>
      <c r="H24" s="91">
        <v>60.5</v>
      </c>
      <c r="I24" s="112">
        <v>47.5</v>
      </c>
      <c r="J24" s="112">
        <v>22.9</v>
      </c>
      <c r="K24" s="112">
        <v>97</v>
      </c>
      <c r="L24" s="112">
        <v>106.5</v>
      </c>
      <c r="M24" s="112">
        <v>38.6</v>
      </c>
      <c r="N24" s="112">
        <v>12</v>
      </c>
      <c r="O24" s="91">
        <v>123.4</v>
      </c>
      <c r="P24" s="113">
        <v>20.9</v>
      </c>
      <c r="Q24" s="96">
        <v>14.9</v>
      </c>
      <c r="R24" s="96">
        <v>61.3</v>
      </c>
      <c r="S24" s="97">
        <v>-22.5</v>
      </c>
      <c r="T24" s="96">
        <v>24.4</v>
      </c>
      <c r="U24" s="96">
        <v>23.4</v>
      </c>
      <c r="V24" s="96">
        <v>167.3</v>
      </c>
      <c r="W24" s="114">
        <v>151.6</v>
      </c>
      <c r="X24" s="112">
        <v>31.1</v>
      </c>
      <c r="Y24" s="96">
        <v>90.4</v>
      </c>
      <c r="Z24" s="91">
        <v>201</v>
      </c>
      <c r="AA24" s="90">
        <v>124.6</v>
      </c>
      <c r="AB24" s="113">
        <v>40</v>
      </c>
      <c r="AC24" s="96">
        <v>35.1</v>
      </c>
      <c r="AD24" s="91">
        <v>92.7</v>
      </c>
      <c r="AE24" s="96">
        <v>187.1</v>
      </c>
      <c r="AF24" s="96">
        <v>87.2</v>
      </c>
      <c r="AG24" s="96">
        <v>104.7</v>
      </c>
      <c r="AH24" s="96">
        <v>30.5</v>
      </c>
      <c r="AI24" s="96">
        <v>14.8</v>
      </c>
      <c r="AJ24" s="96">
        <v>15.8</v>
      </c>
      <c r="AK24" s="96">
        <v>15.5</v>
      </c>
      <c r="AL24" s="96">
        <v>35.4</v>
      </c>
      <c r="AM24" s="96">
        <v>38.7</v>
      </c>
      <c r="AN24" s="113">
        <v>43.7</v>
      </c>
      <c r="AO24" s="97">
        <v>35.5</v>
      </c>
      <c r="AP24" s="97">
        <v>-46.8</v>
      </c>
      <c r="AQ24" s="97">
        <v>4</v>
      </c>
      <c r="AR24" s="96">
        <v>39.6</v>
      </c>
      <c r="AS24" s="96">
        <v>29</v>
      </c>
      <c r="AT24" s="116">
        <v>9.8</v>
      </c>
      <c r="AU24" s="114">
        <v>32.6</v>
      </c>
      <c r="AV24" s="96">
        <v>16.1</v>
      </c>
      <c r="AW24" s="97">
        <v>13.6</v>
      </c>
      <c r="AX24" s="114">
        <v>7.399999999999977</v>
      </c>
      <c r="AY24" s="96">
        <v>26.900000000000006</v>
      </c>
      <c r="AZ24" s="117">
        <v>15.399999999999999</v>
      </c>
      <c r="BA24" s="114">
        <v>5.100000000000001</v>
      </c>
      <c r="BB24" s="114">
        <v>12.100000000000001</v>
      </c>
      <c r="BC24" s="97">
        <v>5.100000000000001</v>
      </c>
      <c r="BD24" s="97">
        <v>10.099999999999994</v>
      </c>
      <c r="BE24" s="97">
        <v>13.20000000000001</v>
      </c>
      <c r="BF24" s="96">
        <v>16.79999999999999</v>
      </c>
      <c r="BG24" s="96">
        <v>18.39999999999999</v>
      </c>
      <c r="BH24" s="97">
        <v>42.900000000000006</v>
      </c>
      <c r="BI24" s="97">
        <v>18.599999999999994</v>
      </c>
      <c r="BJ24" s="96">
        <v>30.100000000000023</v>
      </c>
      <c r="BK24" s="96">
        <v>32.099999999999966</v>
      </c>
      <c r="BL24" s="117">
        <v>10</v>
      </c>
      <c r="BM24" s="96">
        <v>11</v>
      </c>
      <c r="BN24" s="96">
        <v>18.699999999999996</v>
      </c>
      <c r="BO24" s="96">
        <v>18.800000000000004</v>
      </c>
      <c r="BP24" s="96">
        <v>8.699999999999989</v>
      </c>
      <c r="BQ24" s="96">
        <v>23.900000000000006</v>
      </c>
      <c r="BR24" s="96">
        <v>17.400000000000006</v>
      </c>
      <c r="BS24" s="114">
        <v>17.099999999999994</v>
      </c>
      <c r="BT24" s="97">
        <v>12.700000000000017</v>
      </c>
      <c r="BU24" s="96">
        <v>84.89999999999998</v>
      </c>
      <c r="BV24" s="96">
        <v>111.20000000000005</v>
      </c>
      <c r="BW24" s="96">
        <v>42.89999999999998</v>
      </c>
      <c r="BX24" s="115">
        <v>34.82</v>
      </c>
      <c r="BY24" s="114">
        <v>10.080000000000005</v>
      </c>
      <c r="BZ24" s="114">
        <v>40.099999999999994</v>
      </c>
      <c r="CA24" s="96">
        <v>21.299999999999997</v>
      </c>
      <c r="CB24" s="96">
        <v>100.2</v>
      </c>
      <c r="CC24" s="114">
        <v>15.599999999999994</v>
      </c>
      <c r="CD24" s="114">
        <v>11.199999999999989</v>
      </c>
      <c r="CE24" s="114">
        <v>9.900000000000034</v>
      </c>
      <c r="CF24" s="96">
        <v>10.599999999999966</v>
      </c>
      <c r="CG24" s="96">
        <v>4.099999999999994</v>
      </c>
      <c r="CH24" s="114">
        <v>7.2000000000000455</v>
      </c>
      <c r="CI24" s="114">
        <v>14.399999999999977</v>
      </c>
      <c r="CJ24" s="117">
        <v>3.9</v>
      </c>
      <c r="CK24" s="114">
        <v>4.800000000000001</v>
      </c>
      <c r="CL24" s="114">
        <v>8.199999999999998</v>
      </c>
      <c r="CM24" s="114">
        <v>5.300000000000001</v>
      </c>
      <c r="CN24" s="114">
        <v>11.400000000000002</v>
      </c>
      <c r="CO24" s="118">
        <v>9.099999999999994</v>
      </c>
      <c r="CP24" s="114">
        <v>4.20000000000001</v>
      </c>
      <c r="CQ24" s="114">
        <v>3.0999999999999943</v>
      </c>
      <c r="CR24" s="114">
        <v>15.800000000000011</v>
      </c>
      <c r="CS24" s="114">
        <v>25.89999999999999</v>
      </c>
      <c r="CT24" s="97">
        <v>12.299999999999997</v>
      </c>
      <c r="CU24" s="96">
        <v>21.700000000000003</v>
      </c>
      <c r="CV24" s="119">
        <v>10.1</v>
      </c>
      <c r="CW24" s="114">
        <v>12.208</v>
      </c>
      <c r="CX24" s="96">
        <v>26.500000000000007</v>
      </c>
      <c r="CY24" s="118">
        <v>2.2919999999999874</v>
      </c>
      <c r="CZ24" s="114">
        <v>5.200000000000003</v>
      </c>
      <c r="DA24" s="120">
        <v>17.200000000000003</v>
      </c>
      <c r="DB24" s="114">
        <v>1.5609999999999928</v>
      </c>
      <c r="DC24" s="118">
        <v>1.7999999999999972</v>
      </c>
      <c r="DD24" s="97">
        <v>15.244</v>
      </c>
      <c r="DE24" s="114">
        <v>0.9910000000000139</v>
      </c>
      <c r="DF24" s="96">
        <v>1.0999999999999943</v>
      </c>
      <c r="DG24" s="96">
        <v>20.50399999999999</v>
      </c>
      <c r="DH24" s="117">
        <v>20.508000000000003</v>
      </c>
      <c r="DI24" s="96">
        <v>12.192</v>
      </c>
      <c r="DJ24" s="114">
        <v>42.3</v>
      </c>
      <c r="DK24" s="96">
        <v>17.099999999999994</v>
      </c>
      <c r="DL24" s="97">
        <v>26.40000000000002</v>
      </c>
      <c r="DM24" s="118">
        <v>44.10000000000001</v>
      </c>
      <c r="DN24" s="97">
        <v>25.69999999999999</v>
      </c>
      <c r="DO24" s="97">
        <v>19.299999999999983</v>
      </c>
      <c r="DP24" s="118">
        <v>53.00000000000003</v>
      </c>
      <c r="DQ24" s="97">
        <v>18.799999999999955</v>
      </c>
      <c r="DR24" s="118">
        <v>23.100000000000023</v>
      </c>
      <c r="DS24" s="96">
        <v>52.599999999999966</v>
      </c>
      <c r="DT24" s="113">
        <v>21.908</v>
      </c>
      <c r="DU24" s="114">
        <v>16.992000000000004</v>
      </c>
      <c r="DV24" s="114">
        <v>26.474999999999994</v>
      </c>
      <c r="DW24" s="114">
        <v>26.625</v>
      </c>
      <c r="DX24" s="114">
        <v>26.69999999999999</v>
      </c>
      <c r="DY24" s="114">
        <v>52.900000000000006</v>
      </c>
      <c r="DZ24" s="114">
        <v>20.099999999999994</v>
      </c>
      <c r="EA24" s="114">
        <v>21.299999999999983</v>
      </c>
      <c r="EB24" s="96">
        <v>29.100000000000023</v>
      </c>
      <c r="EC24" s="120">
        <v>21.299999999999983</v>
      </c>
      <c r="ED24" s="114">
        <v>21</v>
      </c>
      <c r="EE24" s="96">
        <v>82.80000000000007</v>
      </c>
      <c r="EF24" s="117">
        <v>21.407999999999998</v>
      </c>
      <c r="EG24" s="96">
        <v>11.900000000000002</v>
      </c>
      <c r="EH24" s="97">
        <v>24.892000000000003</v>
      </c>
      <c r="EI24" s="96">
        <v>15.799999999999997</v>
      </c>
      <c r="EJ24" s="90">
        <v>11.5</v>
      </c>
      <c r="EK24" s="90">
        <v>23.099999999999994</v>
      </c>
      <c r="EL24" s="97">
        <v>10.200000000000003</v>
      </c>
      <c r="EM24" s="97">
        <v>14.399999999999991</v>
      </c>
      <c r="EN24" s="90">
        <v>14.199999999999989</v>
      </c>
      <c r="EO24" s="97">
        <v>11.900000000000034</v>
      </c>
      <c r="EP24" s="90">
        <v>14.699999999999989</v>
      </c>
      <c r="EQ24" s="90">
        <v>55.400000000000006</v>
      </c>
      <c r="ER24" s="156">
        <v>7.1080000000000005</v>
      </c>
      <c r="ES24" s="142">
        <v>4.199999999999999</v>
      </c>
      <c r="ET24" s="142">
        <v>43.792</v>
      </c>
      <c r="EU24" s="142">
        <v>2.799999999999997</v>
      </c>
      <c r="EV24" s="91">
        <v>7.300000000000004</v>
      </c>
      <c r="EW24" s="91">
        <v>42.89999999999999</v>
      </c>
      <c r="EX24" s="91">
        <v>9.300000000000011</v>
      </c>
      <c r="EY24" s="91">
        <v>8.799999999999997</v>
      </c>
      <c r="EZ24" s="91">
        <v>36.60000000000001</v>
      </c>
      <c r="FA24" s="96">
        <v>15.699999999999989</v>
      </c>
      <c r="FB24" s="90">
        <v>7.899999999999977</v>
      </c>
      <c r="FC24" s="97">
        <v>19.400000000000034</v>
      </c>
      <c r="FD24" s="115">
        <v>8.4</v>
      </c>
      <c r="FE24" s="96">
        <v>6.9</v>
      </c>
      <c r="FF24" s="96">
        <v>22.099999999999998</v>
      </c>
      <c r="FG24" s="96">
        <v>5.600000000000001</v>
      </c>
      <c r="FH24" s="91">
        <v>7.099999999999994</v>
      </c>
      <c r="FI24" s="97">
        <v>32</v>
      </c>
      <c r="FJ24" s="97">
        <v>12.600000000000009</v>
      </c>
      <c r="FK24" s="97">
        <v>10.309999999999988</v>
      </c>
      <c r="FL24" s="97">
        <v>31.689999999999998</v>
      </c>
      <c r="FM24" s="96">
        <v>27.400000000000034</v>
      </c>
      <c r="FN24" s="97">
        <v>6.299999999999983</v>
      </c>
      <c r="FO24" s="96">
        <v>35.599999999999994</v>
      </c>
      <c r="FP24" s="115">
        <v>4.6000000000000005</v>
      </c>
      <c r="FQ24" s="96">
        <v>2.2</v>
      </c>
      <c r="FR24" s="97">
        <v>56.2</v>
      </c>
      <c r="FS24" s="96">
        <v>8.599999999999994</v>
      </c>
      <c r="FT24" s="96">
        <v>1.5</v>
      </c>
      <c r="FU24" s="96">
        <v>21.299999999999997</v>
      </c>
      <c r="FV24" s="96">
        <v>8.600000000000009</v>
      </c>
      <c r="FW24" s="96">
        <v>3.0999999999999943</v>
      </c>
      <c r="FX24" s="97">
        <v>32.29999999999998</v>
      </c>
      <c r="FY24" s="96">
        <v>6.100000000000023</v>
      </c>
      <c r="FZ24" s="97">
        <v>9.5</v>
      </c>
      <c r="GA24" s="97">
        <v>53.900000000000006</v>
      </c>
      <c r="GB24" s="97">
        <v>7.200000000000001</v>
      </c>
      <c r="GC24" s="97">
        <v>4.299999999999999</v>
      </c>
      <c r="GD24" s="97">
        <v>38</v>
      </c>
      <c r="GE24" s="97">
        <v>15.200000000000003</v>
      </c>
      <c r="GF24" s="97">
        <v>7.199999999999989</v>
      </c>
      <c r="GG24" s="97">
        <v>118.90000000000002</v>
      </c>
      <c r="GH24" s="96">
        <v>26.399999999999977</v>
      </c>
      <c r="GI24" s="159">
        <v>10.699999999999989</v>
      </c>
      <c r="GJ24" s="159">
        <v>95.40000000000003</v>
      </c>
      <c r="GK24" s="96">
        <v>5.5</v>
      </c>
      <c r="GL24" s="159">
        <v>14.099999999999966</v>
      </c>
      <c r="GM24" s="96">
        <v>78.60000000000002</v>
      </c>
      <c r="GN24" s="119">
        <v>6.3</v>
      </c>
      <c r="GO24" s="189">
        <v>5.3999999999999995</v>
      </c>
      <c r="GP24" s="227">
        <v>59.599999999999994</v>
      </c>
      <c r="GQ24" s="189">
        <v>3.5</v>
      </c>
      <c r="GR24" s="189">
        <v>11.700000000000003</v>
      </c>
      <c r="GT24" s="228"/>
      <c r="GU24" s="173"/>
      <c r="GV24" s="173"/>
      <c r="GW24" s="173"/>
    </row>
    <row r="25" spans="1:205" s="172" customFormat="1" ht="32.25" customHeight="1">
      <c r="A25" s="172">
        <v>39.90000000000001</v>
      </c>
      <c r="B25" s="170" t="s">
        <v>24</v>
      </c>
      <c r="C25" s="171"/>
      <c r="D25" s="167">
        <f>D8-D13-D22</f>
        <v>44.199999999999996</v>
      </c>
      <c r="E25" s="167">
        <f aca="true" t="shared" si="24" ref="E25:AM25">E8-E13-E22</f>
        <v>-9.300000000000033</v>
      </c>
      <c r="F25" s="167">
        <f t="shared" si="24"/>
        <v>141.4</v>
      </c>
      <c r="G25" s="167">
        <f t="shared" si="24"/>
        <v>-45.80000000000002</v>
      </c>
      <c r="H25" s="167">
        <f t="shared" si="24"/>
        <v>109.50000000000003</v>
      </c>
      <c r="I25" s="167">
        <f t="shared" si="24"/>
        <v>-29.400000000000077</v>
      </c>
      <c r="J25" s="167">
        <f t="shared" si="24"/>
        <v>-47.69999999999999</v>
      </c>
      <c r="K25" s="167">
        <f t="shared" si="24"/>
        <v>129.49999999999994</v>
      </c>
      <c r="L25" s="167">
        <f t="shared" si="24"/>
        <v>52.80000000000015</v>
      </c>
      <c r="M25" s="167">
        <f t="shared" si="24"/>
        <v>-48.800000000000125</v>
      </c>
      <c r="N25" s="167">
        <f t="shared" si="24"/>
        <v>-19.59999999999991</v>
      </c>
      <c r="O25" s="167">
        <f t="shared" si="24"/>
        <v>89.59999999999977</v>
      </c>
      <c r="P25" s="166">
        <f t="shared" si="24"/>
        <v>200.3</v>
      </c>
      <c r="Q25" s="167">
        <f t="shared" si="24"/>
        <v>76.09999999999997</v>
      </c>
      <c r="R25" s="167">
        <f t="shared" si="24"/>
        <v>40</v>
      </c>
      <c r="S25" s="167">
        <f t="shared" si="24"/>
        <v>9.699999999999932</v>
      </c>
      <c r="T25" s="167">
        <f t="shared" si="24"/>
        <v>29.700000000000074</v>
      </c>
      <c r="U25" s="167">
        <f t="shared" si="24"/>
        <v>-6.100000000000051</v>
      </c>
      <c r="V25" s="167">
        <f t="shared" si="24"/>
        <v>215.90000000000015</v>
      </c>
      <c r="W25" s="167">
        <f t="shared" si="24"/>
        <v>-70.3999999999998</v>
      </c>
      <c r="X25" s="167">
        <f t="shared" si="24"/>
        <v>65.79999999999993</v>
      </c>
      <c r="Y25" s="167">
        <f t="shared" si="24"/>
        <v>-166.000000000001</v>
      </c>
      <c r="Z25" s="167">
        <f t="shared" si="24"/>
        <v>-69.19999999999987</v>
      </c>
      <c r="AA25" s="167">
        <f t="shared" si="24"/>
        <v>-273.10000000000014</v>
      </c>
      <c r="AB25" s="166">
        <f t="shared" si="24"/>
        <v>-53.799999999999976</v>
      </c>
      <c r="AC25" s="167">
        <f t="shared" si="24"/>
        <v>-111.96999999999997</v>
      </c>
      <c r="AD25" s="167">
        <f t="shared" si="24"/>
        <v>192.57000000000005</v>
      </c>
      <c r="AE25" s="167">
        <f t="shared" si="24"/>
        <v>37.40000000000002</v>
      </c>
      <c r="AF25" s="167">
        <f t="shared" si="24"/>
        <v>-136.60000000000002</v>
      </c>
      <c r="AG25" s="167">
        <f t="shared" si="24"/>
        <v>94.5</v>
      </c>
      <c r="AH25" s="167">
        <f t="shared" si="24"/>
        <v>-150.19999999999996</v>
      </c>
      <c r="AI25" s="167">
        <f t="shared" si="24"/>
        <v>-112.89999999999934</v>
      </c>
      <c r="AJ25" s="167">
        <f t="shared" si="24"/>
        <v>-66.79999999999978</v>
      </c>
      <c r="AK25" s="167">
        <f t="shared" si="24"/>
        <v>-197.30000000000018</v>
      </c>
      <c r="AL25" s="167">
        <f t="shared" si="24"/>
        <v>349.80000000000007</v>
      </c>
      <c r="AM25" s="167">
        <f t="shared" si="24"/>
        <v>-228.0999999999999</v>
      </c>
      <c r="AN25" s="166">
        <f>AN21-AN22</f>
        <v>7.700000000000038</v>
      </c>
      <c r="AO25" s="167">
        <f>AO21-AO22</f>
        <v>-100.89999999999992</v>
      </c>
      <c r="AP25" s="163">
        <f aca="true" t="shared" si="25" ref="AP25:BP25">AP8-AP13-AP22</f>
        <v>96.30000000000003</v>
      </c>
      <c r="AQ25" s="163">
        <f t="shared" si="25"/>
        <v>-210.7</v>
      </c>
      <c r="AR25" s="163">
        <f t="shared" si="25"/>
        <v>-107.19999999999999</v>
      </c>
      <c r="AS25" s="167">
        <f t="shared" si="25"/>
        <v>-116.20000000000007</v>
      </c>
      <c r="AT25" s="167">
        <f t="shared" si="25"/>
        <v>-201.59999999999997</v>
      </c>
      <c r="AU25" s="167">
        <f t="shared" si="25"/>
        <v>-132.0999999999993</v>
      </c>
      <c r="AV25" s="167">
        <f t="shared" si="25"/>
        <v>-29.00000000000137</v>
      </c>
      <c r="AW25" s="167">
        <f t="shared" si="25"/>
        <v>-160.79999999999916</v>
      </c>
      <c r="AX25" s="167">
        <f t="shared" si="25"/>
        <v>-95.79999999999987</v>
      </c>
      <c r="AY25" s="167">
        <f t="shared" si="25"/>
        <v>-123.59999999999977</v>
      </c>
      <c r="AZ25" s="167">
        <f t="shared" si="25"/>
        <v>22.100000000000044</v>
      </c>
      <c r="BA25" s="167">
        <f t="shared" si="25"/>
        <v>-115.39999999999998</v>
      </c>
      <c r="BB25" s="167">
        <f t="shared" si="25"/>
        <v>8.299999999999955</v>
      </c>
      <c r="BC25" s="167">
        <f t="shared" si="25"/>
        <v>-132.20000000000013</v>
      </c>
      <c r="BD25" s="167">
        <f t="shared" si="25"/>
        <v>-104.29999999999959</v>
      </c>
      <c r="BE25" s="167">
        <f t="shared" si="25"/>
        <v>-45.00000000000037</v>
      </c>
      <c r="BF25" s="167">
        <f t="shared" si="25"/>
        <v>-147.6999999999999</v>
      </c>
      <c r="BG25" s="167">
        <f t="shared" si="25"/>
        <v>-14.999999999999488</v>
      </c>
      <c r="BH25" s="167">
        <f t="shared" si="25"/>
        <v>-60.70000000000098</v>
      </c>
      <c r="BI25" s="167">
        <f t="shared" si="25"/>
        <v>-87.40000000000018</v>
      </c>
      <c r="BJ25" s="167">
        <f t="shared" si="25"/>
        <v>-8.30000000000041</v>
      </c>
      <c r="BK25" s="167">
        <f t="shared" si="25"/>
        <v>-249.6999999999984</v>
      </c>
      <c r="BL25" s="167">
        <f t="shared" si="25"/>
        <v>67.89999999999999</v>
      </c>
      <c r="BM25" s="167">
        <f t="shared" si="25"/>
        <v>-120.70000000000006</v>
      </c>
      <c r="BN25" s="167">
        <f t="shared" si="25"/>
        <v>316.40000000000003</v>
      </c>
      <c r="BO25" s="167">
        <f t="shared" si="25"/>
        <v>-194.80000000000052</v>
      </c>
      <c r="BP25" s="167">
        <f t="shared" si="25"/>
        <v>0.30000000000035243</v>
      </c>
      <c r="BQ25" s="167">
        <f aca="true" t="shared" si="26" ref="BQ25:BW25">BQ8-BQ13-BQ22</f>
        <v>109.90000000000006</v>
      </c>
      <c r="BR25" s="167">
        <f t="shared" si="26"/>
        <v>-103.69999999999979</v>
      </c>
      <c r="BS25" s="167">
        <f t="shared" si="26"/>
        <v>-79.90000000000012</v>
      </c>
      <c r="BT25" s="167">
        <f t="shared" si="26"/>
        <v>67.40000000000018</v>
      </c>
      <c r="BU25" s="167">
        <f t="shared" si="26"/>
        <v>-58.09999999999991</v>
      </c>
      <c r="BV25" s="167">
        <f t="shared" si="26"/>
        <v>140.20000000000005</v>
      </c>
      <c r="BW25" s="167">
        <f t="shared" si="26"/>
        <v>-355.79999999999984</v>
      </c>
      <c r="BX25" s="166">
        <f aca="true" t="shared" si="27" ref="BX25:CG25">BX8-BX13-BX22</f>
        <v>158.90999999999997</v>
      </c>
      <c r="BY25" s="167">
        <f t="shared" si="27"/>
        <v>-103.91000000000003</v>
      </c>
      <c r="BZ25" s="167">
        <f t="shared" si="27"/>
        <v>225.20000000000016</v>
      </c>
      <c r="CA25" s="167">
        <f t="shared" si="27"/>
        <v>-105.30000000000014</v>
      </c>
      <c r="CB25" s="167">
        <f t="shared" si="27"/>
        <v>89.70000000000063</v>
      </c>
      <c r="CC25" s="167">
        <f t="shared" si="27"/>
        <v>43.10000000000005</v>
      </c>
      <c r="CD25" s="167">
        <f t="shared" si="27"/>
        <v>-111.70000000000056</v>
      </c>
      <c r="CE25" s="167">
        <f t="shared" si="27"/>
        <v>-87.60000000000042</v>
      </c>
      <c r="CF25" s="167">
        <f t="shared" si="27"/>
        <v>-97.19999999999942</v>
      </c>
      <c r="CG25" s="167">
        <f t="shared" si="27"/>
        <v>-123.70000000000053</v>
      </c>
      <c r="CH25" s="167">
        <f aca="true" t="shared" si="28" ref="CH25:EQ25">CH8-CH13-CH22</f>
        <v>91.42495000000031</v>
      </c>
      <c r="CI25" s="167">
        <f t="shared" si="28"/>
        <v>-133.62495000000024</v>
      </c>
      <c r="CJ25" s="166">
        <f t="shared" si="28"/>
        <v>45.300000000000026</v>
      </c>
      <c r="CK25" s="167">
        <f t="shared" si="28"/>
        <v>-35.90000000000005</v>
      </c>
      <c r="CL25" s="167">
        <f t="shared" si="28"/>
        <v>296.9000000000001</v>
      </c>
      <c r="CM25" s="167">
        <f t="shared" si="28"/>
        <v>-60.00000000000033</v>
      </c>
      <c r="CN25" s="167">
        <f t="shared" si="28"/>
        <v>79.10000000000016</v>
      </c>
      <c r="CO25" s="167">
        <f t="shared" si="28"/>
        <v>-1.3000000000000398</v>
      </c>
      <c r="CP25" s="167">
        <f t="shared" si="28"/>
        <v>86.99999999999991</v>
      </c>
      <c r="CQ25" s="167">
        <f t="shared" si="28"/>
        <v>-59.69999999999939</v>
      </c>
      <c r="CR25" s="167">
        <f t="shared" si="28"/>
        <v>6.19999999999925</v>
      </c>
      <c r="CS25" s="167">
        <f t="shared" si="28"/>
        <v>-255.2000000000006</v>
      </c>
      <c r="CT25" s="167">
        <f t="shared" si="28"/>
        <v>-100.49999999999939</v>
      </c>
      <c r="CU25" s="167">
        <f t="shared" si="28"/>
        <v>-305.59999999999974</v>
      </c>
      <c r="CV25" s="166">
        <f t="shared" si="28"/>
        <v>90.50000000000006</v>
      </c>
      <c r="CW25" s="167">
        <f t="shared" si="28"/>
        <v>-132.89200000000002</v>
      </c>
      <c r="CX25" s="167">
        <f t="shared" si="28"/>
        <v>145.09999999999997</v>
      </c>
      <c r="CY25" s="167">
        <f t="shared" si="28"/>
        <v>-95.60800000000025</v>
      </c>
      <c r="CZ25" s="167">
        <f t="shared" si="28"/>
        <v>-17.199999999999747</v>
      </c>
      <c r="DA25" s="167">
        <f t="shared" si="28"/>
        <v>-67.69999999999992</v>
      </c>
      <c r="DB25" s="167">
        <f t="shared" si="28"/>
        <v>-98.03900000000037</v>
      </c>
      <c r="DC25" s="167">
        <f t="shared" si="28"/>
        <v>-10.899999999999366</v>
      </c>
      <c r="DD25" s="167">
        <f t="shared" si="28"/>
        <v>55.435000000000485</v>
      </c>
      <c r="DE25" s="167">
        <f t="shared" si="28"/>
        <v>-138.89999999999984</v>
      </c>
      <c r="DF25" s="167">
        <f t="shared" si="28"/>
        <v>-111.30000000000214</v>
      </c>
      <c r="DG25" s="167">
        <f t="shared" si="28"/>
        <v>-197.99599999999933</v>
      </c>
      <c r="DH25" s="166">
        <f t="shared" si="28"/>
        <v>98.20799999999997</v>
      </c>
      <c r="DI25" s="167">
        <f t="shared" si="28"/>
        <v>-128.70800000000017</v>
      </c>
      <c r="DJ25" s="167">
        <f t="shared" si="28"/>
        <v>198.5000000000001</v>
      </c>
      <c r="DK25" s="167">
        <f t="shared" si="28"/>
        <v>-104.8999999999995</v>
      </c>
      <c r="DL25" s="167">
        <f t="shared" si="28"/>
        <v>42.39999999999934</v>
      </c>
      <c r="DM25" s="167">
        <f t="shared" si="28"/>
        <v>2.500000000001009</v>
      </c>
      <c r="DN25" s="167">
        <f t="shared" si="28"/>
        <v>-10.999999999999488</v>
      </c>
      <c r="DO25" s="167">
        <f t="shared" si="28"/>
        <v>-86.90000000000097</v>
      </c>
      <c r="DP25" s="167">
        <f t="shared" si="28"/>
        <v>46.79999999999919</v>
      </c>
      <c r="DQ25" s="167">
        <f t="shared" si="28"/>
        <v>-139.90000000000032</v>
      </c>
      <c r="DR25" s="167">
        <f t="shared" si="28"/>
        <v>-70.49999999999966</v>
      </c>
      <c r="DS25" s="167">
        <f t="shared" si="28"/>
        <v>-187.49999999999994</v>
      </c>
      <c r="DT25" s="166">
        <f t="shared" si="28"/>
        <v>-21.09200000000002</v>
      </c>
      <c r="DU25" s="167">
        <f t="shared" si="28"/>
        <v>-132.40800000000002</v>
      </c>
      <c r="DV25" s="167">
        <f t="shared" si="28"/>
        <v>220.675</v>
      </c>
      <c r="DW25" s="167">
        <f t="shared" si="28"/>
        <v>-180.02500000000012</v>
      </c>
      <c r="DX25" s="167">
        <f t="shared" si="28"/>
        <v>16.250000000000398</v>
      </c>
      <c r="DY25" s="167">
        <f t="shared" si="28"/>
        <v>0.8999999999997783</v>
      </c>
      <c r="DZ25" s="167">
        <f t="shared" si="28"/>
        <v>-68.8000000000001</v>
      </c>
      <c r="EA25" s="167">
        <f t="shared" si="28"/>
        <v>-53.49999999999895</v>
      </c>
      <c r="EB25" s="167">
        <f t="shared" si="28"/>
        <v>-1.3000000000024556</v>
      </c>
      <c r="EC25" s="167">
        <f t="shared" si="28"/>
        <v>-218.19999999999933</v>
      </c>
      <c r="ED25" s="167">
        <f t="shared" si="28"/>
        <v>-16.599999999999568</v>
      </c>
      <c r="EE25" s="167">
        <f t="shared" si="28"/>
        <v>-25.29999999999916</v>
      </c>
      <c r="EF25" s="166">
        <f t="shared" si="28"/>
        <v>132.3080000000002</v>
      </c>
      <c r="EG25" s="167">
        <f t="shared" si="28"/>
        <v>-77.60000000000007</v>
      </c>
      <c r="EH25" s="167">
        <f t="shared" si="28"/>
        <v>289.1919999999999</v>
      </c>
      <c r="EI25" s="167">
        <f t="shared" si="28"/>
        <v>-82.89999999999948</v>
      </c>
      <c r="EJ25" s="167">
        <f t="shared" si="28"/>
        <v>-6.200000000001069</v>
      </c>
      <c r="EK25" s="167">
        <f t="shared" si="28"/>
        <v>-37.40000000000046</v>
      </c>
      <c r="EL25" s="167">
        <f t="shared" si="28"/>
        <v>-5.989999999999597</v>
      </c>
      <c r="EM25" s="167">
        <f t="shared" si="28"/>
        <v>-34.50999999999897</v>
      </c>
      <c r="EN25" s="167">
        <f t="shared" si="28"/>
        <v>-96.80000000000001</v>
      </c>
      <c r="EO25" s="167">
        <f t="shared" si="28"/>
        <v>-75.99999999999903</v>
      </c>
      <c r="EP25" s="167">
        <f t="shared" si="28"/>
        <v>101.69999999999885</v>
      </c>
      <c r="EQ25" s="167">
        <f t="shared" si="28"/>
        <v>-429.7999999999987</v>
      </c>
      <c r="ER25" s="196">
        <f aca="true" t="shared" si="29" ref="ER25:FC25">ER21-ER22</f>
        <v>207.20800000000008</v>
      </c>
      <c r="ES25" s="197">
        <f t="shared" si="29"/>
        <v>-80.70000000000029</v>
      </c>
      <c r="ET25" s="197">
        <f t="shared" si="29"/>
        <v>154.19200000000035</v>
      </c>
      <c r="EU25" s="197">
        <f t="shared" si="29"/>
        <v>4.999999999999531</v>
      </c>
      <c r="EV25" s="197">
        <f t="shared" si="29"/>
        <v>-4.19999999999925</v>
      </c>
      <c r="EW25" s="197">
        <f t="shared" si="29"/>
        <v>101.49999999999977</v>
      </c>
      <c r="EX25" s="197">
        <f t="shared" si="29"/>
        <v>80.39999999999998</v>
      </c>
      <c r="EY25" s="197">
        <f t="shared" si="29"/>
        <v>78.60000000000088</v>
      </c>
      <c r="EZ25" s="197">
        <f t="shared" si="29"/>
        <v>14.599999999997522</v>
      </c>
      <c r="FA25" s="197">
        <f t="shared" si="29"/>
        <v>-5.099999999997806</v>
      </c>
      <c r="FB25" s="197">
        <f t="shared" si="29"/>
        <v>37.79999999999825</v>
      </c>
      <c r="FC25" s="197">
        <f t="shared" si="29"/>
        <v>-912.700000000001</v>
      </c>
      <c r="FD25" s="196">
        <f aca="true" t="shared" si="30" ref="FD25:GA25">FD21-FD22</f>
        <v>209.39999999999998</v>
      </c>
      <c r="FE25" s="197">
        <f t="shared" si="30"/>
        <v>-167.69999999999987</v>
      </c>
      <c r="FF25" s="197">
        <f t="shared" si="30"/>
        <v>13.599999999999426</v>
      </c>
      <c r="FG25" s="197">
        <f t="shared" si="30"/>
        <v>-136.39999999999978</v>
      </c>
      <c r="FH25" s="197">
        <f t="shared" si="30"/>
        <v>-73.2000000000003</v>
      </c>
      <c r="FI25" s="197">
        <f t="shared" si="30"/>
        <v>70.60000000000161</v>
      </c>
      <c r="FJ25" s="197">
        <f t="shared" si="30"/>
        <v>-46.08000000000061</v>
      </c>
      <c r="FK25" s="197">
        <f t="shared" si="30"/>
        <v>-31.310000000001367</v>
      </c>
      <c r="FL25" s="197">
        <f t="shared" si="30"/>
        <v>-179.30999999999938</v>
      </c>
      <c r="FM25" s="197">
        <f t="shared" si="30"/>
        <v>-170.49999999999972</v>
      </c>
      <c r="FN25" s="197">
        <f t="shared" si="30"/>
        <v>-131.60000000000014</v>
      </c>
      <c r="FO25" s="197">
        <f t="shared" si="30"/>
        <v>-710.0999999999998</v>
      </c>
      <c r="FP25" s="196">
        <f t="shared" si="30"/>
        <v>6.099999999999824</v>
      </c>
      <c r="FQ25" s="197">
        <f t="shared" si="30"/>
        <v>-196</v>
      </c>
      <c r="FR25" s="197">
        <f t="shared" si="30"/>
        <v>-126.99999999999983</v>
      </c>
      <c r="FS25" s="197">
        <f t="shared" si="30"/>
        <v>-170.70000000000053</v>
      </c>
      <c r="FT25" s="197">
        <f t="shared" si="30"/>
        <v>-250.89999999999952</v>
      </c>
      <c r="FU25" s="197">
        <f t="shared" si="30"/>
        <v>-338.2000000000009</v>
      </c>
      <c r="FV25" s="197">
        <f t="shared" si="30"/>
        <v>-615.0999999999983</v>
      </c>
      <c r="FW25" s="197">
        <f t="shared" si="30"/>
        <v>-328.800000000001</v>
      </c>
      <c r="FX25" s="197">
        <f t="shared" si="30"/>
        <v>-727.2000000000004</v>
      </c>
      <c r="FY25" s="197">
        <f t="shared" si="30"/>
        <v>-551.1999999999995</v>
      </c>
      <c r="FZ25" s="197">
        <f t="shared" si="30"/>
        <v>-263.6999999999998</v>
      </c>
      <c r="GA25" s="197">
        <f t="shared" si="30"/>
        <v>-1011.3999999999991</v>
      </c>
      <c r="GB25" s="197">
        <f>GB21-GB22</f>
        <v>-47.8300000000001</v>
      </c>
      <c r="GC25" s="197">
        <f>GC21-GC22</f>
        <v>-343.46999999999974</v>
      </c>
      <c r="GD25" s="197">
        <f>GD21-GD22</f>
        <v>-196.9999999999999</v>
      </c>
      <c r="GE25" s="197">
        <f>GE21-GE22</f>
        <v>-573.0999999999999</v>
      </c>
      <c r="GF25" s="197">
        <f>GF21-GF22</f>
        <v>-361.599999999999</v>
      </c>
      <c r="GG25" s="197">
        <f aca="true" t="shared" si="31" ref="GG25:GM25">GG21-GG22</f>
        <v>-166.98000000000167</v>
      </c>
      <c r="GH25" s="197">
        <f t="shared" si="31"/>
        <v>-338.5199999999992</v>
      </c>
      <c r="GI25" s="197">
        <f t="shared" si="31"/>
        <v>-114.70000000000056</v>
      </c>
      <c r="GJ25" s="197">
        <f t="shared" si="31"/>
        <v>-292.40000000000106</v>
      </c>
      <c r="GK25" s="197">
        <f t="shared" si="31"/>
        <v>-267.0999999999997</v>
      </c>
      <c r="GL25" s="197">
        <f t="shared" si="31"/>
        <v>-118.39999999999685</v>
      </c>
      <c r="GM25" s="197">
        <f t="shared" si="31"/>
        <v>-948.8000000000023</v>
      </c>
      <c r="GN25" s="217">
        <f>GN21-GN22</f>
        <v>111.69999999999996</v>
      </c>
      <c r="GO25" s="218">
        <f>GO21-GO22</f>
        <v>-146.69999999999987</v>
      </c>
      <c r="GP25" s="218">
        <f>GP21-GP22</f>
        <v>73.80000000000038</v>
      </c>
      <c r="GQ25" s="218">
        <f>GQ21-GQ22</f>
        <v>-314.6999999999995</v>
      </c>
      <c r="GR25" s="218">
        <v>66.20000000000061</v>
      </c>
      <c r="GT25" s="228"/>
      <c r="GU25" s="173"/>
      <c r="GV25" s="173"/>
      <c r="GW25" s="173"/>
    </row>
    <row r="26" spans="1:205" s="172" customFormat="1" ht="30.75" customHeight="1">
      <c r="A26" s="172">
        <v>22.299999999999983</v>
      </c>
      <c r="B26" s="170" t="s">
        <v>25</v>
      </c>
      <c r="C26" s="171" t="s">
        <v>0</v>
      </c>
      <c r="D26" s="167">
        <f>SUM(D27:D28)</f>
        <v>35.3</v>
      </c>
      <c r="E26" s="167">
        <f aca="true" t="shared" si="32" ref="E26:AA26">SUM(E27:E28)</f>
        <v>16.1</v>
      </c>
      <c r="F26" s="167">
        <f t="shared" si="32"/>
        <v>24.9</v>
      </c>
      <c r="G26" s="167">
        <f t="shared" si="32"/>
        <v>18.1</v>
      </c>
      <c r="H26" s="167">
        <f t="shared" si="32"/>
        <v>19.4</v>
      </c>
      <c r="I26" s="167">
        <f t="shared" si="32"/>
        <v>8.900000000000034</v>
      </c>
      <c r="J26" s="167">
        <f t="shared" si="32"/>
        <v>1.6999999999999744</v>
      </c>
      <c r="K26" s="167">
        <f t="shared" si="32"/>
        <v>-3.499999999999986</v>
      </c>
      <c r="L26" s="167">
        <f t="shared" si="32"/>
        <v>1.5</v>
      </c>
      <c r="M26" s="167">
        <f t="shared" si="32"/>
        <v>5.5</v>
      </c>
      <c r="N26" s="167">
        <f t="shared" si="32"/>
        <v>3.9000000000000057</v>
      </c>
      <c r="O26" s="167">
        <f t="shared" si="32"/>
        <v>27.8</v>
      </c>
      <c r="P26" s="166">
        <f t="shared" si="32"/>
        <v>47.8</v>
      </c>
      <c r="Q26" s="167">
        <f t="shared" si="32"/>
        <v>6.500000000000028</v>
      </c>
      <c r="R26" s="167">
        <f t="shared" si="32"/>
        <v>12.2</v>
      </c>
      <c r="S26" s="167">
        <f t="shared" si="32"/>
        <v>24.1</v>
      </c>
      <c r="T26" s="167">
        <f t="shared" si="32"/>
        <v>18</v>
      </c>
      <c r="U26" s="167">
        <f t="shared" si="32"/>
        <v>8.399999999999991</v>
      </c>
      <c r="V26" s="167">
        <f t="shared" si="32"/>
        <v>45</v>
      </c>
      <c r="W26" s="167">
        <f t="shared" si="32"/>
        <v>7.599999999999994</v>
      </c>
      <c r="X26" s="167">
        <f t="shared" si="32"/>
        <v>16.5</v>
      </c>
      <c r="Y26" s="167">
        <f t="shared" si="32"/>
        <v>-101.7</v>
      </c>
      <c r="Z26" s="167">
        <f t="shared" si="32"/>
        <v>-4.500000000000028</v>
      </c>
      <c r="AA26" s="167">
        <f t="shared" si="32"/>
        <v>-23.6</v>
      </c>
      <c r="AB26" s="166">
        <f aca="true" t="shared" si="33" ref="AB26:AM26">SUM(AB27:AB29)</f>
        <v>5.3</v>
      </c>
      <c r="AC26" s="167">
        <f t="shared" si="33"/>
        <v>6.8999999999999915</v>
      </c>
      <c r="AD26" s="167">
        <f t="shared" si="33"/>
        <v>5.500000000000011</v>
      </c>
      <c r="AE26" s="167">
        <f t="shared" si="33"/>
        <v>6.7</v>
      </c>
      <c r="AF26" s="167">
        <f t="shared" si="33"/>
        <v>518.1</v>
      </c>
      <c r="AG26" s="167">
        <f t="shared" si="33"/>
        <v>40.7</v>
      </c>
      <c r="AH26" s="167">
        <f t="shared" si="33"/>
        <v>8.099999999999909</v>
      </c>
      <c r="AI26" s="167">
        <f t="shared" si="33"/>
        <v>26.3</v>
      </c>
      <c r="AJ26" s="167">
        <f t="shared" si="33"/>
        <v>16.600000000000136</v>
      </c>
      <c r="AK26" s="167">
        <f t="shared" si="33"/>
        <v>-272.8</v>
      </c>
      <c r="AL26" s="167">
        <f t="shared" si="33"/>
        <v>-55.9</v>
      </c>
      <c r="AM26" s="167">
        <f t="shared" si="33"/>
        <v>-121.2</v>
      </c>
      <c r="AN26" s="166">
        <f>SUM(AN27:AN28)</f>
        <v>6.4</v>
      </c>
      <c r="AO26" s="167">
        <f>SUM(AO27:AO28)</f>
        <v>-12.4</v>
      </c>
      <c r="AP26" s="163">
        <f aca="true" t="shared" si="34" ref="AP26:BW26">SUM(AP27:AP29)</f>
        <v>-66.2</v>
      </c>
      <c r="AQ26" s="163">
        <f t="shared" si="34"/>
        <v>-17.9</v>
      </c>
      <c r="AR26" s="163">
        <f t="shared" si="34"/>
        <v>2.3999999999999773</v>
      </c>
      <c r="AS26" s="167">
        <f t="shared" si="34"/>
        <v>-16</v>
      </c>
      <c r="AT26" s="167">
        <f t="shared" si="34"/>
        <v>2.19999999999996</v>
      </c>
      <c r="AU26" s="167">
        <f t="shared" si="34"/>
        <v>6.5</v>
      </c>
      <c r="AV26" s="167">
        <f t="shared" si="34"/>
        <v>13.4</v>
      </c>
      <c r="AW26" s="167">
        <f t="shared" si="34"/>
        <v>-35.59999999999992</v>
      </c>
      <c r="AX26" s="167">
        <f t="shared" si="34"/>
        <v>-3.2</v>
      </c>
      <c r="AY26" s="167">
        <f t="shared" si="34"/>
        <v>6.099999999999966</v>
      </c>
      <c r="AZ26" s="166">
        <f t="shared" si="34"/>
        <v>-7.299999999999997</v>
      </c>
      <c r="BA26" s="167">
        <f t="shared" si="34"/>
        <v>5.400000000000002</v>
      </c>
      <c r="BB26" s="167">
        <f t="shared" si="34"/>
        <v>-3.5999999999999934</v>
      </c>
      <c r="BC26" s="167">
        <f t="shared" si="34"/>
        <v>-1.600000000000013</v>
      </c>
      <c r="BD26" s="167">
        <f t="shared" si="34"/>
        <v>-0.9000000000000163</v>
      </c>
      <c r="BE26" s="167">
        <f t="shared" si="34"/>
        <v>12.799999999999997</v>
      </c>
      <c r="BF26" s="167">
        <f t="shared" si="34"/>
        <v>2.300000000000024</v>
      </c>
      <c r="BG26" s="167">
        <f t="shared" si="34"/>
        <v>4.40000000000002</v>
      </c>
      <c r="BH26" s="167">
        <f t="shared" si="34"/>
        <v>60.29999999999999</v>
      </c>
      <c r="BI26" s="167">
        <f t="shared" si="34"/>
        <v>55</v>
      </c>
      <c r="BJ26" s="167">
        <f t="shared" si="34"/>
        <v>48.79999999999998</v>
      </c>
      <c r="BK26" s="167">
        <f t="shared" si="34"/>
        <v>23.19999999999996</v>
      </c>
      <c r="BL26" s="166">
        <f t="shared" si="34"/>
        <v>0.6000000000000019</v>
      </c>
      <c r="BM26" s="167">
        <f t="shared" si="34"/>
        <v>8.900000000000004</v>
      </c>
      <c r="BN26" s="167">
        <f t="shared" si="34"/>
        <v>12.999999999999995</v>
      </c>
      <c r="BO26" s="167">
        <f t="shared" si="34"/>
        <v>17.9</v>
      </c>
      <c r="BP26" s="167">
        <f t="shared" si="34"/>
        <v>19.000000000000007</v>
      </c>
      <c r="BQ26" s="167">
        <f t="shared" si="34"/>
        <v>1.3999999999999844</v>
      </c>
      <c r="BR26" s="167">
        <f t="shared" si="34"/>
        <v>17.500000000000007</v>
      </c>
      <c r="BS26" s="167">
        <f t="shared" si="34"/>
        <v>13.399999999999991</v>
      </c>
      <c r="BT26" s="167">
        <f t="shared" si="34"/>
        <v>7.100000000000023</v>
      </c>
      <c r="BU26" s="167">
        <f t="shared" si="34"/>
        <v>29.299999999999983</v>
      </c>
      <c r="BV26" s="167">
        <f t="shared" si="34"/>
        <v>21.799999999999926</v>
      </c>
      <c r="BW26" s="167">
        <f t="shared" si="34"/>
        <v>116.10000000000008</v>
      </c>
      <c r="BX26" s="166">
        <f aca="true" t="shared" si="35" ref="BX26:CL26">SUM(BX27:BX29)</f>
        <v>-0.4000000000000057</v>
      </c>
      <c r="BY26" s="167">
        <f t="shared" si="35"/>
        <v>11.700000000000005</v>
      </c>
      <c r="BZ26" s="167">
        <f t="shared" si="35"/>
        <v>1.8000000000000043</v>
      </c>
      <c r="CA26" s="167">
        <f t="shared" si="35"/>
        <v>15.599999999999982</v>
      </c>
      <c r="CB26" s="167">
        <f t="shared" si="35"/>
        <v>15.700000000000006</v>
      </c>
      <c r="CC26" s="167">
        <f t="shared" si="35"/>
        <v>23.000000000000043</v>
      </c>
      <c r="CD26" s="167">
        <f t="shared" si="35"/>
        <v>96.49999999999997</v>
      </c>
      <c r="CE26" s="167">
        <f t="shared" si="35"/>
        <v>14.500000000000028</v>
      </c>
      <c r="CF26" s="167">
        <f t="shared" si="35"/>
        <v>70.89999999999998</v>
      </c>
      <c r="CG26" s="167">
        <f t="shared" si="35"/>
        <v>3.699999999999932</v>
      </c>
      <c r="CH26" s="167">
        <f t="shared" si="35"/>
        <v>0</v>
      </c>
      <c r="CI26" s="167">
        <f t="shared" si="35"/>
        <v>40.200000000000074</v>
      </c>
      <c r="CJ26" s="166">
        <f t="shared" si="35"/>
        <v>-2.300000000000001</v>
      </c>
      <c r="CK26" s="167">
        <f t="shared" si="35"/>
        <v>12.099999999999996</v>
      </c>
      <c r="CL26" s="167">
        <f t="shared" si="35"/>
        <v>62.89999999999999</v>
      </c>
      <c r="CM26" s="167">
        <f aca="true" t="shared" si="36" ref="CM26:DG26">SUM(CM27:CM29)</f>
        <v>23.30000000000001</v>
      </c>
      <c r="CN26" s="167">
        <f t="shared" si="36"/>
        <v>11.8</v>
      </c>
      <c r="CO26" s="167">
        <f t="shared" si="36"/>
        <v>-2</v>
      </c>
      <c r="CP26" s="167">
        <f t="shared" si="36"/>
        <v>0.2999999999999403</v>
      </c>
      <c r="CQ26" s="167">
        <f t="shared" si="36"/>
        <v>12.000000000000028</v>
      </c>
      <c r="CR26" s="167">
        <f t="shared" si="36"/>
        <v>20.099999999999994</v>
      </c>
      <c r="CS26" s="167">
        <f t="shared" si="36"/>
        <v>3.5999999999999943</v>
      </c>
      <c r="CT26" s="167">
        <f t="shared" si="36"/>
        <v>3.0000000000000284</v>
      </c>
      <c r="CU26" s="167">
        <f t="shared" si="36"/>
        <v>66.39999999999998</v>
      </c>
      <c r="CV26" s="166">
        <f t="shared" si="36"/>
        <v>5.8</v>
      </c>
      <c r="CW26" s="167">
        <f t="shared" si="36"/>
        <v>1</v>
      </c>
      <c r="CX26" s="167">
        <f t="shared" si="36"/>
        <v>5.3999999999999995</v>
      </c>
      <c r="CY26" s="167">
        <f t="shared" si="36"/>
        <v>7</v>
      </c>
      <c r="CZ26" s="167">
        <f t="shared" si="36"/>
        <v>0.8000000000000007</v>
      </c>
      <c r="DA26" s="167">
        <f t="shared" si="36"/>
        <v>8.2</v>
      </c>
      <c r="DB26" s="167">
        <f t="shared" si="36"/>
        <v>-9</v>
      </c>
      <c r="DC26" s="167">
        <f t="shared" si="36"/>
        <v>18.900000000000002</v>
      </c>
      <c r="DD26" s="167">
        <f t="shared" si="36"/>
        <v>31.600000000000016</v>
      </c>
      <c r="DE26" s="167">
        <f t="shared" si="36"/>
        <v>26</v>
      </c>
      <c r="DF26" s="167">
        <f t="shared" si="36"/>
        <v>28.599999999999994</v>
      </c>
      <c r="DG26" s="167">
        <f t="shared" si="36"/>
        <v>91.89999999999998</v>
      </c>
      <c r="DH26" s="196">
        <f>SUM(DH27:DH29)</f>
        <v>20.4</v>
      </c>
      <c r="DI26" s="197">
        <f>SUM(DI27:DI29)</f>
        <v>10.6</v>
      </c>
      <c r="DJ26" s="197">
        <f>SUM(DJ27:DJ28)</f>
        <v>49.29999999999998</v>
      </c>
      <c r="DK26" s="197">
        <f>SUM(DK27:DK28)</f>
        <v>12.500000000000028</v>
      </c>
      <c r="DL26" s="197">
        <f>SUM(DL27:DL28)</f>
        <v>39.19999999999999</v>
      </c>
      <c r="DM26" s="197">
        <f aca="true" t="shared" si="37" ref="DM26:DS26">SUM(DM27:DM29)</f>
        <v>54.00000000000003</v>
      </c>
      <c r="DN26" s="197">
        <f t="shared" si="37"/>
        <v>21.3</v>
      </c>
      <c r="DO26" s="197">
        <f t="shared" si="37"/>
        <v>22.599999999999994</v>
      </c>
      <c r="DP26" s="197">
        <f t="shared" si="37"/>
        <v>75.2</v>
      </c>
      <c r="DQ26" s="197">
        <f t="shared" si="37"/>
        <v>20.3</v>
      </c>
      <c r="DR26" s="197">
        <f t="shared" si="37"/>
        <v>32.099999999999966</v>
      </c>
      <c r="DS26" s="197">
        <f t="shared" si="37"/>
        <v>89.59999999999997</v>
      </c>
      <c r="DT26" s="196">
        <f aca="true" t="shared" si="38" ref="DT26:FY26">SUM(DT27:DT29)</f>
        <v>18</v>
      </c>
      <c r="DU26" s="197">
        <f t="shared" si="38"/>
        <v>36.699999999999996</v>
      </c>
      <c r="DV26" s="197">
        <f t="shared" si="38"/>
        <v>67.19999999999999</v>
      </c>
      <c r="DW26" s="197">
        <f t="shared" si="38"/>
        <v>33.84999999999998</v>
      </c>
      <c r="DX26" s="197">
        <f t="shared" si="38"/>
        <v>25.850000000000023</v>
      </c>
      <c r="DY26" s="197">
        <f t="shared" si="38"/>
        <v>34.69999999999999</v>
      </c>
      <c r="DZ26" s="197">
        <f t="shared" si="38"/>
        <v>29.399999999999977</v>
      </c>
      <c r="EA26" s="197">
        <f t="shared" si="38"/>
        <v>55.900000000000006</v>
      </c>
      <c r="EB26" s="197">
        <f t="shared" si="38"/>
        <v>47.10000000000002</v>
      </c>
      <c r="EC26" s="197">
        <f t="shared" si="38"/>
        <v>29.90000000000009</v>
      </c>
      <c r="ED26" s="197">
        <f t="shared" si="38"/>
        <v>24.699999999999932</v>
      </c>
      <c r="EE26" s="197">
        <f t="shared" si="38"/>
        <v>74.59999999999997</v>
      </c>
      <c r="EF26" s="196">
        <f t="shared" si="38"/>
        <v>22.599999999999994</v>
      </c>
      <c r="EG26" s="197">
        <f t="shared" si="38"/>
        <v>38.7</v>
      </c>
      <c r="EH26" s="197">
        <f t="shared" si="38"/>
        <v>72.49999999999999</v>
      </c>
      <c r="EI26" s="197">
        <f t="shared" si="38"/>
        <v>41.5</v>
      </c>
      <c r="EJ26" s="197">
        <f t="shared" si="38"/>
        <v>44.1</v>
      </c>
      <c r="EK26" s="197">
        <f t="shared" si="38"/>
        <v>112.10000000000005</v>
      </c>
      <c r="EL26" s="197">
        <f t="shared" si="38"/>
        <v>32.80000000000001</v>
      </c>
      <c r="EM26" s="197">
        <f t="shared" si="38"/>
        <v>32.099999999999966</v>
      </c>
      <c r="EN26" s="197">
        <f t="shared" si="38"/>
        <v>85.40000000000003</v>
      </c>
      <c r="EO26" s="197">
        <f t="shared" si="38"/>
        <v>30.7</v>
      </c>
      <c r="EP26" s="197">
        <f t="shared" si="38"/>
        <v>61.69999999999993</v>
      </c>
      <c r="EQ26" s="197">
        <f t="shared" si="38"/>
        <v>310.6</v>
      </c>
      <c r="ER26" s="196">
        <f t="shared" si="38"/>
        <v>6.69999999999999</v>
      </c>
      <c r="ES26" s="197">
        <f t="shared" si="38"/>
        <v>17.10000000000001</v>
      </c>
      <c r="ET26" s="197">
        <f t="shared" si="38"/>
        <v>29.89999999999998</v>
      </c>
      <c r="EU26" s="197">
        <f t="shared" si="38"/>
        <v>14.800000000000018</v>
      </c>
      <c r="EV26" s="197">
        <f t="shared" si="38"/>
        <v>31.5</v>
      </c>
      <c r="EW26" s="197">
        <f t="shared" si="38"/>
        <v>43.70000000000002</v>
      </c>
      <c r="EX26" s="197">
        <f t="shared" si="38"/>
        <v>4.099999999999966</v>
      </c>
      <c r="EY26" s="197">
        <f t="shared" si="38"/>
        <v>21.700000000000045</v>
      </c>
      <c r="EZ26" s="197">
        <f t="shared" si="38"/>
        <v>17.199999999999932</v>
      </c>
      <c r="FA26" s="197">
        <f t="shared" si="38"/>
        <v>27.10000000000005</v>
      </c>
      <c r="FB26" s="197">
        <f t="shared" si="38"/>
        <v>55.30000000000001</v>
      </c>
      <c r="FC26" s="197">
        <f t="shared" si="38"/>
        <v>362.6</v>
      </c>
      <c r="FD26" s="196">
        <f t="shared" si="38"/>
        <v>2.1</v>
      </c>
      <c r="FE26" s="197">
        <f t="shared" si="38"/>
        <v>10.899999999999999</v>
      </c>
      <c r="FF26" s="197">
        <f t="shared" si="38"/>
        <v>21.099999999999994</v>
      </c>
      <c r="FG26" s="197">
        <f t="shared" si="38"/>
        <v>-1.7</v>
      </c>
      <c r="FH26" s="197">
        <f t="shared" si="38"/>
        <v>-3.2</v>
      </c>
      <c r="FI26" s="197">
        <f t="shared" si="38"/>
        <v>20.6</v>
      </c>
      <c r="FJ26" s="197">
        <f t="shared" si="38"/>
        <v>-13.5</v>
      </c>
      <c r="FK26" s="197">
        <f t="shared" si="38"/>
        <v>19.600000000000023</v>
      </c>
      <c r="FL26" s="197">
        <f t="shared" si="38"/>
        <v>37.5</v>
      </c>
      <c r="FM26" s="197">
        <f t="shared" si="38"/>
        <v>5.1</v>
      </c>
      <c r="FN26" s="197">
        <f t="shared" si="38"/>
        <v>20.200000000000003</v>
      </c>
      <c r="FO26" s="197">
        <f t="shared" si="38"/>
        <v>-7.3</v>
      </c>
      <c r="FP26" s="196">
        <f t="shared" si="38"/>
        <v>-7.8</v>
      </c>
      <c r="FQ26" s="197">
        <f t="shared" si="38"/>
        <v>12.9</v>
      </c>
      <c r="FR26" s="197">
        <f t="shared" si="38"/>
        <v>10.200000000000019</v>
      </c>
      <c r="FS26" s="197">
        <f t="shared" si="38"/>
        <v>12.9</v>
      </c>
      <c r="FT26" s="197">
        <f t="shared" si="38"/>
        <v>-13.5</v>
      </c>
      <c r="FU26" s="197">
        <f t="shared" si="38"/>
        <v>5.3</v>
      </c>
      <c r="FV26" s="197">
        <f t="shared" si="38"/>
        <v>-27.2</v>
      </c>
      <c r="FW26" s="197">
        <f t="shared" si="38"/>
        <v>12.7</v>
      </c>
      <c r="FX26" s="197">
        <f t="shared" si="38"/>
        <v>9.9</v>
      </c>
      <c r="FY26" s="197">
        <f t="shared" si="38"/>
        <v>233.99999999999991</v>
      </c>
      <c r="FZ26" s="197">
        <v>-234.80000000000007</v>
      </c>
      <c r="GA26" s="197">
        <v>22.000000000000142</v>
      </c>
      <c r="GB26" s="197">
        <f>SUM(GB27:GB29)</f>
        <v>-2.3000000000000025</v>
      </c>
      <c r="GC26" s="197">
        <f aca="true" t="shared" si="39" ref="GC26:GM26">SUM(GC27:GC29)</f>
        <v>29.89999999999999</v>
      </c>
      <c r="GD26" s="197">
        <f t="shared" si="39"/>
        <v>-6.799999999999997</v>
      </c>
      <c r="GE26" s="197">
        <f t="shared" si="39"/>
        <v>19.1</v>
      </c>
      <c r="GF26" s="197">
        <f t="shared" si="39"/>
        <v>4.800000000000011</v>
      </c>
      <c r="GG26" s="197">
        <f t="shared" si="39"/>
        <v>-13.59999999999998</v>
      </c>
      <c r="GH26" s="197">
        <f t="shared" si="39"/>
        <v>-4.199999999999889</v>
      </c>
      <c r="GI26" s="197">
        <f t="shared" si="39"/>
        <v>12.19999999999996</v>
      </c>
      <c r="GJ26" s="197">
        <f t="shared" si="39"/>
        <v>8.19999999999996</v>
      </c>
      <c r="GK26" s="197">
        <f t="shared" si="39"/>
        <v>22.59999999999981</v>
      </c>
      <c r="GL26" s="197">
        <f t="shared" si="39"/>
        <v>-0.09999999999993747</v>
      </c>
      <c r="GM26" s="197">
        <f t="shared" si="39"/>
        <v>-27.799999999999926</v>
      </c>
      <c r="GN26" s="201">
        <f>SUM(GN27:GN28)</f>
        <v>-9.3</v>
      </c>
      <c r="GO26" s="200">
        <f>SUM(GO27:GO28)</f>
        <v>-11.400000000000047</v>
      </c>
      <c r="GP26" s="200">
        <f>SUM(GP27:GP28)</f>
        <v>19.300000000000068</v>
      </c>
      <c r="GQ26" s="200">
        <f>SUM(GQ27:GQ28)</f>
        <v>10.999999999999956</v>
      </c>
      <c r="GR26" s="200">
        <v>4.700000000000001</v>
      </c>
      <c r="GT26" s="96"/>
      <c r="GU26" s="173"/>
      <c r="GV26" s="173"/>
      <c r="GW26" s="173"/>
    </row>
    <row r="27" spans="1:205" s="79" customFormat="1" ht="18">
      <c r="A27" s="79">
        <v>64.69999999999918</v>
      </c>
      <c r="B27" s="110" t="s">
        <v>26</v>
      </c>
      <c r="C27" s="111" t="s">
        <v>1</v>
      </c>
      <c r="D27" s="125">
        <v>35.3</v>
      </c>
      <c r="E27" s="91">
        <v>16.1</v>
      </c>
      <c r="F27" s="91">
        <v>24.9</v>
      </c>
      <c r="G27" s="91">
        <v>18.1</v>
      </c>
      <c r="H27" s="91">
        <v>19.4</v>
      </c>
      <c r="I27" s="112">
        <v>8.900000000000034</v>
      </c>
      <c r="J27" s="112">
        <v>1.6999999999999744</v>
      </c>
      <c r="K27" s="112">
        <v>-3.499999999999986</v>
      </c>
      <c r="L27" s="112">
        <v>1.5</v>
      </c>
      <c r="M27" s="112">
        <v>5.5</v>
      </c>
      <c r="N27" s="112">
        <v>3.9000000000000057</v>
      </c>
      <c r="O27" s="112">
        <v>27.8</v>
      </c>
      <c r="P27" s="113">
        <v>47.8</v>
      </c>
      <c r="Q27" s="96">
        <v>6.500000000000028</v>
      </c>
      <c r="R27" s="97">
        <v>12.2</v>
      </c>
      <c r="S27" s="97">
        <v>24.1</v>
      </c>
      <c r="T27" s="96">
        <v>18</v>
      </c>
      <c r="U27" s="91">
        <v>8.399999999999991</v>
      </c>
      <c r="V27" s="97">
        <v>45</v>
      </c>
      <c r="W27" s="114">
        <v>7.599999999999994</v>
      </c>
      <c r="X27" s="112">
        <v>16.5</v>
      </c>
      <c r="Y27" s="96">
        <v>-101.7</v>
      </c>
      <c r="Z27" s="91">
        <v>-4.500000000000028</v>
      </c>
      <c r="AA27" s="90">
        <v>-23.6</v>
      </c>
      <c r="AB27" s="113">
        <v>5.3</v>
      </c>
      <c r="AC27" s="96">
        <v>6.8999999999999915</v>
      </c>
      <c r="AD27" s="91">
        <v>5.500000000000011</v>
      </c>
      <c r="AE27" s="96">
        <v>6.7</v>
      </c>
      <c r="AF27" s="96">
        <v>518.1</v>
      </c>
      <c r="AG27" s="97">
        <v>40.7</v>
      </c>
      <c r="AH27" s="96">
        <v>8.099999999999909</v>
      </c>
      <c r="AI27" s="96">
        <v>26.3</v>
      </c>
      <c r="AJ27" s="96">
        <v>16.600000000000136</v>
      </c>
      <c r="AK27" s="96">
        <v>-272.8</v>
      </c>
      <c r="AL27" s="96">
        <v>-55.9</v>
      </c>
      <c r="AM27" s="96">
        <v>-121.2</v>
      </c>
      <c r="AN27" s="113">
        <v>6.4</v>
      </c>
      <c r="AO27" s="97">
        <v>-12.4</v>
      </c>
      <c r="AP27" s="97">
        <v>-66.2</v>
      </c>
      <c r="AQ27" s="96">
        <v>-17.9</v>
      </c>
      <c r="AR27" s="96">
        <v>2.3999999999999773</v>
      </c>
      <c r="AS27" s="91">
        <v>-16</v>
      </c>
      <c r="AT27" s="116">
        <v>2.19999999999996</v>
      </c>
      <c r="AU27" s="114">
        <v>6.5</v>
      </c>
      <c r="AV27" s="96">
        <v>13.4</v>
      </c>
      <c r="AW27" s="97">
        <v>-35.59999999999992</v>
      </c>
      <c r="AX27" s="114">
        <v>-3.2</v>
      </c>
      <c r="AY27" s="96">
        <v>6.099999999999966</v>
      </c>
      <c r="AZ27" s="117">
        <v>-7.299999999999997</v>
      </c>
      <c r="BA27" s="114">
        <v>5.400000000000002</v>
      </c>
      <c r="BB27" s="114">
        <v>-3.5999999999999934</v>
      </c>
      <c r="BC27" s="97">
        <v>-1.600000000000013</v>
      </c>
      <c r="BD27" s="96">
        <v>-0.9000000000000163</v>
      </c>
      <c r="BE27" s="97">
        <v>12.799999999999997</v>
      </c>
      <c r="BF27" s="96">
        <v>2.300000000000024</v>
      </c>
      <c r="BG27" s="96">
        <v>4.40000000000002</v>
      </c>
      <c r="BH27" s="97">
        <v>60.29999999999999</v>
      </c>
      <c r="BI27" s="97">
        <v>55</v>
      </c>
      <c r="BJ27" s="96">
        <v>48.79999999999998</v>
      </c>
      <c r="BK27" s="96">
        <v>23.19999999999996</v>
      </c>
      <c r="BL27" s="117">
        <v>0.6000000000000019</v>
      </c>
      <c r="BM27" s="96">
        <v>8.900000000000004</v>
      </c>
      <c r="BN27" s="97">
        <v>12.999999999999995</v>
      </c>
      <c r="BO27" s="97">
        <v>17.9</v>
      </c>
      <c r="BP27" s="96">
        <v>19.000000000000007</v>
      </c>
      <c r="BQ27" s="97">
        <v>1.3999999999999844</v>
      </c>
      <c r="BR27" s="97">
        <v>17.500000000000007</v>
      </c>
      <c r="BS27" s="114">
        <v>13.399999999999991</v>
      </c>
      <c r="BT27" s="97">
        <v>7.100000000000023</v>
      </c>
      <c r="BU27" s="96">
        <v>29.299999999999983</v>
      </c>
      <c r="BV27" s="96">
        <v>21.799999999999926</v>
      </c>
      <c r="BW27" s="97">
        <v>116.10000000000008</v>
      </c>
      <c r="BX27" s="115">
        <v>-0.4000000000000057</v>
      </c>
      <c r="BY27" s="114">
        <v>11.700000000000005</v>
      </c>
      <c r="BZ27" s="114">
        <v>1.8000000000000043</v>
      </c>
      <c r="CA27" s="96">
        <v>15.599999999999982</v>
      </c>
      <c r="CB27" s="96">
        <v>15.700000000000006</v>
      </c>
      <c r="CC27" s="114">
        <v>23.000000000000043</v>
      </c>
      <c r="CD27" s="114">
        <v>96.49999999999997</v>
      </c>
      <c r="CE27" s="114">
        <v>14.500000000000028</v>
      </c>
      <c r="CF27" s="96">
        <v>70.89999999999998</v>
      </c>
      <c r="CG27" s="96">
        <v>3.699999999999932</v>
      </c>
      <c r="CH27" s="114">
        <v>0</v>
      </c>
      <c r="CI27" s="114">
        <v>40.200000000000074</v>
      </c>
      <c r="CJ27" s="117">
        <v>-2.300000000000001</v>
      </c>
      <c r="CK27" s="114">
        <v>12.099999999999996</v>
      </c>
      <c r="CL27" s="114">
        <v>62.89999999999999</v>
      </c>
      <c r="CM27" s="114">
        <v>23.30000000000001</v>
      </c>
      <c r="CN27" s="114">
        <v>11.8</v>
      </c>
      <c r="CO27" s="118">
        <v>-2</v>
      </c>
      <c r="CP27" s="114">
        <v>0.2999999999999403</v>
      </c>
      <c r="CQ27" s="114">
        <v>12.000000000000028</v>
      </c>
      <c r="CR27" s="114">
        <v>20.099999999999994</v>
      </c>
      <c r="CS27" s="96">
        <v>3.5999999999999943</v>
      </c>
      <c r="CT27" s="97">
        <v>3.0000000000000284</v>
      </c>
      <c r="CU27" s="96">
        <v>66.39999999999998</v>
      </c>
      <c r="CV27" s="143">
        <v>5.8</v>
      </c>
      <c r="CW27" s="114">
        <v>1</v>
      </c>
      <c r="CX27" s="96">
        <v>5.3999999999999995</v>
      </c>
      <c r="CY27" s="118">
        <v>7</v>
      </c>
      <c r="CZ27" s="114">
        <v>0.8000000000000007</v>
      </c>
      <c r="DA27" s="114">
        <v>8.2</v>
      </c>
      <c r="DB27" s="114">
        <v>-9</v>
      </c>
      <c r="DC27" s="118">
        <v>18.900000000000002</v>
      </c>
      <c r="DD27" s="96">
        <v>31.600000000000016</v>
      </c>
      <c r="DE27" s="114">
        <v>26</v>
      </c>
      <c r="DF27" s="96">
        <v>28.599999999999994</v>
      </c>
      <c r="DG27" s="96">
        <v>91.89999999999998</v>
      </c>
      <c r="DH27" s="117">
        <v>20.4</v>
      </c>
      <c r="DI27" s="96">
        <v>10.6</v>
      </c>
      <c r="DJ27" s="114">
        <v>49.29999999999998</v>
      </c>
      <c r="DK27" s="97">
        <v>12.500000000000028</v>
      </c>
      <c r="DL27" s="97">
        <v>39.19999999999999</v>
      </c>
      <c r="DM27" s="118">
        <v>54.00000000000003</v>
      </c>
      <c r="DN27" s="97">
        <v>21.3</v>
      </c>
      <c r="DO27" s="97">
        <v>22.599999999999994</v>
      </c>
      <c r="DP27" s="118">
        <v>75.2</v>
      </c>
      <c r="DQ27" s="97">
        <v>20.3</v>
      </c>
      <c r="DR27" s="118">
        <v>32.099999999999966</v>
      </c>
      <c r="DS27" s="96">
        <v>89.59999999999997</v>
      </c>
      <c r="DT27" s="115">
        <v>18</v>
      </c>
      <c r="DU27" s="114">
        <v>36.699999999999996</v>
      </c>
      <c r="DV27" s="114">
        <v>67.19999999999999</v>
      </c>
      <c r="DW27" s="114">
        <v>33.84999999999998</v>
      </c>
      <c r="DX27" s="114">
        <v>25.850000000000023</v>
      </c>
      <c r="DY27" s="114">
        <v>34.69999999999999</v>
      </c>
      <c r="DZ27" s="114">
        <v>29.399999999999977</v>
      </c>
      <c r="EA27" s="114">
        <v>55.900000000000006</v>
      </c>
      <c r="EB27" s="96">
        <v>47.10000000000002</v>
      </c>
      <c r="EC27" s="120">
        <v>29.90000000000009</v>
      </c>
      <c r="ED27" s="114">
        <v>24.699999999999932</v>
      </c>
      <c r="EE27" s="96">
        <v>74.59999999999997</v>
      </c>
      <c r="EF27" s="117">
        <v>22.599999999999994</v>
      </c>
      <c r="EG27" s="97">
        <v>38.7</v>
      </c>
      <c r="EH27" s="97">
        <v>72.49999999999999</v>
      </c>
      <c r="EI27" s="97">
        <v>41.5</v>
      </c>
      <c r="EJ27" s="90">
        <v>44.1</v>
      </c>
      <c r="EK27" s="90">
        <v>112.10000000000005</v>
      </c>
      <c r="EL27" s="97">
        <v>32.80000000000001</v>
      </c>
      <c r="EM27" s="97">
        <v>32.099999999999966</v>
      </c>
      <c r="EN27" s="90">
        <v>85.40000000000003</v>
      </c>
      <c r="EO27" s="97">
        <v>30.7</v>
      </c>
      <c r="EP27" s="90">
        <v>61.69999999999993</v>
      </c>
      <c r="EQ27" s="90">
        <v>310.6</v>
      </c>
      <c r="ER27" s="117">
        <v>6.69999999999999</v>
      </c>
      <c r="ES27" s="114">
        <v>17.10000000000001</v>
      </c>
      <c r="ET27" s="97">
        <v>29.89999999999998</v>
      </c>
      <c r="EU27" s="90">
        <v>14.800000000000018</v>
      </c>
      <c r="EV27" s="90">
        <v>31.5</v>
      </c>
      <c r="EW27" s="90">
        <v>43.70000000000002</v>
      </c>
      <c r="EX27" s="90">
        <v>4.099999999999966</v>
      </c>
      <c r="EY27" s="90">
        <v>21.700000000000045</v>
      </c>
      <c r="EZ27" s="91">
        <v>17.199999999999932</v>
      </c>
      <c r="FA27" s="96">
        <v>27.10000000000005</v>
      </c>
      <c r="FB27" s="90">
        <v>55.30000000000001</v>
      </c>
      <c r="FC27" s="97">
        <v>362.6</v>
      </c>
      <c r="FD27" s="115">
        <v>2.1</v>
      </c>
      <c r="FE27" s="96">
        <v>10.899999999999999</v>
      </c>
      <c r="FF27" s="96">
        <v>21.099999999999994</v>
      </c>
      <c r="FG27" s="96">
        <v>-1.7</v>
      </c>
      <c r="FH27" s="90">
        <v>-3.2</v>
      </c>
      <c r="FI27" s="97">
        <v>20.6</v>
      </c>
      <c r="FJ27" s="97">
        <v>-13.5</v>
      </c>
      <c r="FK27" s="97">
        <v>19.600000000000023</v>
      </c>
      <c r="FL27" s="97">
        <v>37.5</v>
      </c>
      <c r="FM27" s="96">
        <v>5.1</v>
      </c>
      <c r="FN27" s="97">
        <v>20.200000000000003</v>
      </c>
      <c r="FO27" s="96">
        <v>-7.3</v>
      </c>
      <c r="FP27" s="115">
        <v>-7.8</v>
      </c>
      <c r="FQ27" s="96">
        <v>12.9</v>
      </c>
      <c r="FR27" s="97">
        <v>10.200000000000019</v>
      </c>
      <c r="FS27" s="96">
        <v>12.9</v>
      </c>
      <c r="FT27" s="96">
        <v>-13.5</v>
      </c>
      <c r="FU27" s="96">
        <v>5.3</v>
      </c>
      <c r="FV27" s="96">
        <v>-27.2</v>
      </c>
      <c r="FW27" s="96">
        <v>12.7</v>
      </c>
      <c r="FX27" s="97">
        <v>9.9</v>
      </c>
      <c r="FY27" s="97">
        <v>233.99999999999991</v>
      </c>
      <c r="FZ27" s="97">
        <v>-234.80000000000007</v>
      </c>
      <c r="GA27" s="97">
        <v>22.000000000000142</v>
      </c>
      <c r="GB27" s="97">
        <v>-2.3000000000000025</v>
      </c>
      <c r="GC27" s="97">
        <v>29.89999999999999</v>
      </c>
      <c r="GD27" s="97">
        <v>-6.799999999999997</v>
      </c>
      <c r="GE27" s="97">
        <v>19.1</v>
      </c>
      <c r="GF27" s="97">
        <v>4.800000000000011</v>
      </c>
      <c r="GG27" s="97">
        <v>-13.59999999999998</v>
      </c>
      <c r="GH27" s="96">
        <v>-4.199999999999889</v>
      </c>
      <c r="GI27" s="159">
        <v>12.19999999999996</v>
      </c>
      <c r="GJ27" s="159">
        <v>8.19999999999996</v>
      </c>
      <c r="GK27" s="96">
        <v>22.59999999999981</v>
      </c>
      <c r="GL27" s="159">
        <v>-0.09999999999993747</v>
      </c>
      <c r="GM27" s="96">
        <v>-27.799999999999926</v>
      </c>
      <c r="GN27" s="203">
        <v>-9.3</v>
      </c>
      <c r="GO27" s="189">
        <v>-11.400000000000047</v>
      </c>
      <c r="GP27" s="96">
        <v>19.300000000000068</v>
      </c>
      <c r="GQ27" s="189">
        <v>10.999999999999956</v>
      </c>
      <c r="GR27" s="189">
        <v>4.700000000000001</v>
      </c>
      <c r="GT27" s="96"/>
      <c r="GU27" s="173"/>
      <c r="GV27" s="173"/>
      <c r="GW27" s="173"/>
    </row>
    <row r="28" spans="2:205" s="79" customFormat="1" ht="17.25" customHeight="1">
      <c r="B28" s="110" t="s">
        <v>27</v>
      </c>
      <c r="C28" s="111" t="s">
        <v>2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5">
        <v>0</v>
      </c>
      <c r="Q28" s="97">
        <v>0</v>
      </c>
      <c r="R28" s="97">
        <v>0</v>
      </c>
      <c r="S28" s="97">
        <v>0</v>
      </c>
      <c r="T28" s="96">
        <v>0</v>
      </c>
      <c r="U28" s="91">
        <v>0</v>
      </c>
      <c r="V28" s="97">
        <v>0</v>
      </c>
      <c r="W28" s="114">
        <v>0</v>
      </c>
      <c r="X28" s="112">
        <v>0</v>
      </c>
      <c r="Y28" s="96">
        <v>0</v>
      </c>
      <c r="Z28" s="91">
        <v>0</v>
      </c>
      <c r="AA28" s="90">
        <v>0</v>
      </c>
      <c r="AB28" s="113">
        <v>0</v>
      </c>
      <c r="AC28" s="96">
        <v>0</v>
      </c>
      <c r="AD28" s="91">
        <v>0</v>
      </c>
      <c r="AE28" s="96">
        <v>0</v>
      </c>
      <c r="AF28" s="96">
        <v>0</v>
      </c>
      <c r="AG28" s="97">
        <v>0</v>
      </c>
      <c r="AH28" s="97">
        <v>0</v>
      </c>
      <c r="AI28" s="97">
        <v>0</v>
      </c>
      <c r="AJ28" s="96">
        <v>0</v>
      </c>
      <c r="AK28" s="96">
        <v>0</v>
      </c>
      <c r="AL28" s="96">
        <v>0</v>
      </c>
      <c r="AM28" s="96">
        <v>0</v>
      </c>
      <c r="AN28" s="113">
        <v>0</v>
      </c>
      <c r="AO28" s="97">
        <v>0</v>
      </c>
      <c r="AP28" s="97">
        <v>0</v>
      </c>
      <c r="AQ28" s="96">
        <v>0</v>
      </c>
      <c r="AR28" s="96">
        <v>0</v>
      </c>
      <c r="AS28" s="91">
        <v>0</v>
      </c>
      <c r="AT28" s="116">
        <v>0</v>
      </c>
      <c r="AU28" s="114">
        <v>0</v>
      </c>
      <c r="AV28" s="114">
        <v>0</v>
      </c>
      <c r="AW28" s="97">
        <v>0</v>
      </c>
      <c r="AX28" s="114">
        <v>0</v>
      </c>
      <c r="AY28" s="97">
        <v>0</v>
      </c>
      <c r="AZ28" s="117">
        <v>0</v>
      </c>
      <c r="BA28" s="114">
        <v>0</v>
      </c>
      <c r="BB28" s="114">
        <v>0</v>
      </c>
      <c r="BC28" s="97">
        <v>0</v>
      </c>
      <c r="BD28" s="96">
        <v>0</v>
      </c>
      <c r="BE28" s="97">
        <v>0</v>
      </c>
      <c r="BF28" s="96">
        <v>0</v>
      </c>
      <c r="BG28" s="96">
        <v>0</v>
      </c>
      <c r="BH28" s="97">
        <v>0</v>
      </c>
      <c r="BI28" s="97">
        <v>0</v>
      </c>
      <c r="BJ28" s="96">
        <v>0</v>
      </c>
      <c r="BK28" s="96">
        <v>0</v>
      </c>
      <c r="BL28" s="117">
        <v>0</v>
      </c>
      <c r="BM28" s="97">
        <v>0</v>
      </c>
      <c r="BN28" s="97">
        <v>0</v>
      </c>
      <c r="BO28" s="97">
        <v>0</v>
      </c>
      <c r="BP28" s="97">
        <v>0</v>
      </c>
      <c r="BQ28" s="97">
        <v>0</v>
      </c>
      <c r="BR28" s="97">
        <v>0</v>
      </c>
      <c r="BS28" s="114">
        <v>0</v>
      </c>
      <c r="BT28" s="97">
        <v>0</v>
      </c>
      <c r="BU28" s="97">
        <v>0</v>
      </c>
      <c r="BV28" s="97">
        <v>0</v>
      </c>
      <c r="BW28" s="97">
        <v>0</v>
      </c>
      <c r="BX28" s="115">
        <v>0</v>
      </c>
      <c r="BY28" s="114">
        <v>0</v>
      </c>
      <c r="BZ28" s="114">
        <v>0</v>
      </c>
      <c r="CA28" s="96">
        <v>0</v>
      </c>
      <c r="CB28" s="96">
        <v>0</v>
      </c>
      <c r="CC28" s="114">
        <v>0</v>
      </c>
      <c r="CD28" s="114">
        <v>0</v>
      </c>
      <c r="CE28" s="114">
        <v>0</v>
      </c>
      <c r="CF28" s="114">
        <v>0</v>
      </c>
      <c r="CG28" s="114">
        <v>0</v>
      </c>
      <c r="CH28" s="114">
        <v>0</v>
      </c>
      <c r="CI28" s="114">
        <v>0</v>
      </c>
      <c r="CJ28" s="117">
        <v>0</v>
      </c>
      <c r="CK28" s="114">
        <v>0</v>
      </c>
      <c r="CL28" s="114">
        <v>0</v>
      </c>
      <c r="CM28" s="114">
        <v>0</v>
      </c>
      <c r="CN28" s="114">
        <v>0</v>
      </c>
      <c r="CO28" s="114">
        <v>0</v>
      </c>
      <c r="CP28" s="114">
        <v>0</v>
      </c>
      <c r="CQ28" s="114">
        <v>0</v>
      </c>
      <c r="CR28" s="114">
        <v>0</v>
      </c>
      <c r="CS28" s="96">
        <v>0</v>
      </c>
      <c r="CT28" s="97">
        <v>0</v>
      </c>
      <c r="CU28" s="96">
        <v>0</v>
      </c>
      <c r="CV28" s="143">
        <v>0</v>
      </c>
      <c r="CW28" s="114">
        <v>0</v>
      </c>
      <c r="CX28" s="96">
        <v>0</v>
      </c>
      <c r="CY28" s="118">
        <v>0</v>
      </c>
      <c r="CZ28" s="114">
        <v>0</v>
      </c>
      <c r="DA28" s="114">
        <v>0</v>
      </c>
      <c r="DB28" s="114">
        <v>0</v>
      </c>
      <c r="DC28" s="118">
        <v>0</v>
      </c>
      <c r="DD28" s="97">
        <v>0</v>
      </c>
      <c r="DE28" s="114">
        <v>0</v>
      </c>
      <c r="DF28" s="97">
        <v>0</v>
      </c>
      <c r="DG28" s="97">
        <v>0</v>
      </c>
      <c r="DH28" s="117">
        <v>0</v>
      </c>
      <c r="DI28" s="114">
        <v>0</v>
      </c>
      <c r="DJ28" s="114">
        <v>0</v>
      </c>
      <c r="DK28" s="97">
        <v>0</v>
      </c>
      <c r="DL28" s="97">
        <v>0</v>
      </c>
      <c r="DM28" s="114">
        <v>0</v>
      </c>
      <c r="DN28" s="97">
        <v>0</v>
      </c>
      <c r="DO28" s="97">
        <v>0</v>
      </c>
      <c r="DP28" s="118">
        <v>0</v>
      </c>
      <c r="DQ28" s="97">
        <v>0</v>
      </c>
      <c r="DR28" s="118">
        <v>0</v>
      </c>
      <c r="DS28" s="97">
        <v>0</v>
      </c>
      <c r="DT28" s="117">
        <v>0</v>
      </c>
      <c r="DU28" s="114">
        <v>0</v>
      </c>
      <c r="DV28" s="114">
        <v>0</v>
      </c>
      <c r="DW28" s="114">
        <v>0</v>
      </c>
      <c r="DX28" s="114">
        <v>0</v>
      </c>
      <c r="DY28" s="114">
        <v>0</v>
      </c>
      <c r="DZ28" s="114">
        <v>0</v>
      </c>
      <c r="EA28" s="114">
        <v>0</v>
      </c>
      <c r="EB28" s="114">
        <v>0</v>
      </c>
      <c r="EC28" s="114">
        <v>0</v>
      </c>
      <c r="ED28" s="114">
        <v>0</v>
      </c>
      <c r="EE28" s="114">
        <v>0</v>
      </c>
      <c r="EF28" s="117">
        <v>0</v>
      </c>
      <c r="EG28" s="97">
        <v>0</v>
      </c>
      <c r="EH28" s="97">
        <v>0</v>
      </c>
      <c r="EI28" s="97">
        <v>0</v>
      </c>
      <c r="EJ28" s="90">
        <v>0</v>
      </c>
      <c r="EK28" s="90">
        <v>0</v>
      </c>
      <c r="EL28" s="97">
        <v>0</v>
      </c>
      <c r="EM28" s="97">
        <v>0</v>
      </c>
      <c r="EN28" s="90">
        <v>0</v>
      </c>
      <c r="EO28" s="97">
        <v>0</v>
      </c>
      <c r="EP28" s="90">
        <v>0</v>
      </c>
      <c r="EQ28" s="90">
        <v>0</v>
      </c>
      <c r="ER28" s="117">
        <v>0</v>
      </c>
      <c r="ES28" s="114">
        <v>0</v>
      </c>
      <c r="ET28" s="97">
        <v>0</v>
      </c>
      <c r="EU28" s="90">
        <v>0</v>
      </c>
      <c r="EV28" s="90">
        <v>0</v>
      </c>
      <c r="EW28" s="90">
        <v>0</v>
      </c>
      <c r="EX28" s="90">
        <v>0</v>
      </c>
      <c r="EY28" s="90">
        <v>0</v>
      </c>
      <c r="EZ28" s="91">
        <v>0</v>
      </c>
      <c r="FA28" s="96">
        <v>0</v>
      </c>
      <c r="FB28" s="90">
        <v>0</v>
      </c>
      <c r="FC28" s="97">
        <v>0</v>
      </c>
      <c r="FD28" s="115">
        <v>0</v>
      </c>
      <c r="FE28" s="96">
        <v>0</v>
      </c>
      <c r="FF28" s="96">
        <v>0</v>
      </c>
      <c r="FG28" s="96">
        <v>0</v>
      </c>
      <c r="FH28" s="90">
        <v>0</v>
      </c>
      <c r="FI28" s="90">
        <v>0</v>
      </c>
      <c r="FJ28" s="90">
        <v>0</v>
      </c>
      <c r="FK28" s="90">
        <v>0</v>
      </c>
      <c r="FL28" s="90">
        <v>0</v>
      </c>
      <c r="FM28" s="90">
        <v>0</v>
      </c>
      <c r="FN28" s="97">
        <v>0</v>
      </c>
      <c r="FO28" s="97">
        <v>0</v>
      </c>
      <c r="FP28" s="115">
        <v>0</v>
      </c>
      <c r="FQ28" s="97">
        <v>0</v>
      </c>
      <c r="FR28" s="97">
        <v>0</v>
      </c>
      <c r="FS28" s="97">
        <v>0</v>
      </c>
      <c r="FT28" s="97">
        <v>0</v>
      </c>
      <c r="FU28" s="97">
        <v>0</v>
      </c>
      <c r="FV28" s="97">
        <v>0</v>
      </c>
      <c r="FW28" s="97">
        <v>0</v>
      </c>
      <c r="FX28" s="97">
        <v>0</v>
      </c>
      <c r="FY28" s="97">
        <v>0</v>
      </c>
      <c r="FZ28" s="97">
        <v>0</v>
      </c>
      <c r="GA28" s="97">
        <v>0</v>
      </c>
      <c r="GB28" s="97">
        <v>0</v>
      </c>
      <c r="GC28" s="97">
        <v>0</v>
      </c>
      <c r="GD28" s="97">
        <v>0</v>
      </c>
      <c r="GE28" s="97">
        <v>0</v>
      </c>
      <c r="GF28" s="97">
        <v>0</v>
      </c>
      <c r="GG28" s="97">
        <v>0</v>
      </c>
      <c r="GH28" s="97">
        <v>0</v>
      </c>
      <c r="GI28" s="97">
        <v>0</v>
      </c>
      <c r="GJ28" s="97">
        <v>0</v>
      </c>
      <c r="GK28" s="97">
        <v>0</v>
      </c>
      <c r="GL28" s="97">
        <v>0</v>
      </c>
      <c r="GM28" s="97">
        <v>0</v>
      </c>
      <c r="GN28" s="203">
        <v>0</v>
      </c>
      <c r="GO28" s="189">
        <v>0</v>
      </c>
      <c r="GP28" s="189">
        <v>0</v>
      </c>
      <c r="GQ28" s="189">
        <v>0</v>
      </c>
      <c r="GR28" s="189">
        <v>0</v>
      </c>
      <c r="GT28" s="96"/>
      <c r="GU28" s="173"/>
      <c r="GV28" s="173"/>
      <c r="GW28" s="173"/>
    </row>
    <row r="29" spans="1:205" s="79" customFormat="1" ht="26.25" customHeight="1">
      <c r="A29" s="79">
        <v>1.8474111129762605E-13</v>
      </c>
      <c r="B29" s="136" t="s">
        <v>28</v>
      </c>
      <c r="C29" s="111">
        <v>323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5"/>
      <c r="Q29" s="97">
        <v>0</v>
      </c>
      <c r="R29" s="97">
        <v>0</v>
      </c>
      <c r="S29" s="97">
        <v>0</v>
      </c>
      <c r="T29" s="96">
        <v>0</v>
      </c>
      <c r="U29" s="91">
        <v>0</v>
      </c>
      <c r="V29" s="97">
        <v>0</v>
      </c>
      <c r="W29" s="114">
        <v>0</v>
      </c>
      <c r="X29" s="112">
        <v>0</v>
      </c>
      <c r="Y29" s="96">
        <v>0</v>
      </c>
      <c r="Z29" s="91">
        <v>0</v>
      </c>
      <c r="AA29" s="90">
        <v>0</v>
      </c>
      <c r="AB29" s="113">
        <v>0</v>
      </c>
      <c r="AC29" s="96">
        <v>0</v>
      </c>
      <c r="AD29" s="91">
        <v>0</v>
      </c>
      <c r="AE29" s="96">
        <v>0</v>
      </c>
      <c r="AF29" s="96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113">
        <v>0</v>
      </c>
      <c r="AO29" s="97">
        <v>0</v>
      </c>
      <c r="AP29" s="97">
        <v>0</v>
      </c>
      <c r="AQ29" s="96">
        <v>0</v>
      </c>
      <c r="AR29" s="96">
        <v>0</v>
      </c>
      <c r="AS29" s="91">
        <v>0</v>
      </c>
      <c r="AT29" s="116">
        <v>0</v>
      </c>
      <c r="AU29" s="114">
        <v>0</v>
      </c>
      <c r="AV29" s="114">
        <v>0</v>
      </c>
      <c r="AW29" s="97">
        <v>0</v>
      </c>
      <c r="AX29" s="114">
        <v>0</v>
      </c>
      <c r="AY29" s="97">
        <v>0</v>
      </c>
      <c r="AZ29" s="117">
        <v>0</v>
      </c>
      <c r="BA29" s="114">
        <v>0</v>
      </c>
      <c r="BB29" s="114">
        <v>0</v>
      </c>
      <c r="BC29" s="97">
        <v>0</v>
      </c>
      <c r="BD29" s="96">
        <v>0</v>
      </c>
      <c r="BE29" s="97">
        <v>0</v>
      </c>
      <c r="BF29" s="96">
        <v>0</v>
      </c>
      <c r="BG29" s="96">
        <v>0</v>
      </c>
      <c r="BH29" s="97">
        <v>0</v>
      </c>
      <c r="BI29" s="97">
        <v>0</v>
      </c>
      <c r="BJ29" s="96">
        <v>0</v>
      </c>
      <c r="BK29" s="96">
        <v>0</v>
      </c>
      <c r="BL29" s="117">
        <v>0</v>
      </c>
      <c r="BM29" s="97">
        <v>0</v>
      </c>
      <c r="BN29" s="97">
        <v>0</v>
      </c>
      <c r="BO29" s="97">
        <v>0</v>
      </c>
      <c r="BP29" s="97">
        <v>0</v>
      </c>
      <c r="BQ29" s="97">
        <v>0</v>
      </c>
      <c r="BR29" s="97">
        <v>0</v>
      </c>
      <c r="BS29" s="114">
        <v>0</v>
      </c>
      <c r="BT29" s="97">
        <v>0</v>
      </c>
      <c r="BU29" s="97">
        <v>0</v>
      </c>
      <c r="BV29" s="97">
        <v>0</v>
      </c>
      <c r="BW29" s="97">
        <v>0</v>
      </c>
      <c r="BX29" s="115">
        <v>0</v>
      </c>
      <c r="BY29" s="114">
        <v>0</v>
      </c>
      <c r="BZ29" s="114">
        <v>0</v>
      </c>
      <c r="CA29" s="96">
        <v>0</v>
      </c>
      <c r="CB29" s="96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17">
        <v>0</v>
      </c>
      <c r="CK29" s="114">
        <v>0</v>
      </c>
      <c r="CL29" s="114">
        <v>0</v>
      </c>
      <c r="CM29" s="114">
        <v>0</v>
      </c>
      <c r="CN29" s="114">
        <v>0</v>
      </c>
      <c r="CO29" s="114">
        <v>0</v>
      </c>
      <c r="CP29" s="114">
        <v>0</v>
      </c>
      <c r="CQ29" s="114">
        <v>0</v>
      </c>
      <c r="CR29" s="114">
        <v>0</v>
      </c>
      <c r="CS29" s="96">
        <v>0</v>
      </c>
      <c r="CT29" s="97">
        <v>0</v>
      </c>
      <c r="CU29" s="96">
        <v>0</v>
      </c>
      <c r="CV29" s="143">
        <v>0</v>
      </c>
      <c r="CW29" s="114">
        <v>0</v>
      </c>
      <c r="CX29" s="96">
        <v>0</v>
      </c>
      <c r="CY29" s="118">
        <v>0</v>
      </c>
      <c r="CZ29" s="114">
        <v>0</v>
      </c>
      <c r="DA29" s="114">
        <v>0</v>
      </c>
      <c r="DB29" s="114">
        <v>0</v>
      </c>
      <c r="DC29" s="118">
        <v>0</v>
      </c>
      <c r="DD29" s="97">
        <v>0</v>
      </c>
      <c r="DE29" s="114">
        <v>0</v>
      </c>
      <c r="DF29" s="97">
        <v>0</v>
      </c>
      <c r="DG29" s="97">
        <v>0</v>
      </c>
      <c r="DH29" s="117">
        <v>0</v>
      </c>
      <c r="DI29" s="114">
        <v>0</v>
      </c>
      <c r="DJ29" s="114">
        <v>0</v>
      </c>
      <c r="DK29" s="97">
        <v>0</v>
      </c>
      <c r="DL29" s="97">
        <v>0</v>
      </c>
      <c r="DM29" s="114">
        <v>0</v>
      </c>
      <c r="DN29" s="97">
        <v>0</v>
      </c>
      <c r="DO29" s="97">
        <v>0</v>
      </c>
      <c r="DP29" s="118">
        <v>0</v>
      </c>
      <c r="DQ29" s="97">
        <v>0</v>
      </c>
      <c r="DR29" s="118">
        <v>0</v>
      </c>
      <c r="DS29" s="97">
        <v>0</v>
      </c>
      <c r="DT29" s="117">
        <v>0</v>
      </c>
      <c r="DU29" s="114">
        <v>0</v>
      </c>
      <c r="DV29" s="114">
        <v>0</v>
      </c>
      <c r="DW29" s="114">
        <v>0</v>
      </c>
      <c r="DX29" s="114">
        <v>0</v>
      </c>
      <c r="DY29" s="114">
        <v>0</v>
      </c>
      <c r="DZ29" s="114">
        <v>0</v>
      </c>
      <c r="EA29" s="114">
        <v>0</v>
      </c>
      <c r="EB29" s="114">
        <v>0</v>
      </c>
      <c r="EC29" s="114">
        <v>0</v>
      </c>
      <c r="ED29" s="114">
        <v>0</v>
      </c>
      <c r="EE29" s="114">
        <v>0</v>
      </c>
      <c r="EF29" s="117">
        <v>0</v>
      </c>
      <c r="EG29" s="97">
        <v>0</v>
      </c>
      <c r="EH29" s="97">
        <v>0</v>
      </c>
      <c r="EI29" s="97">
        <v>0</v>
      </c>
      <c r="EJ29" s="90">
        <v>0</v>
      </c>
      <c r="EK29" s="90">
        <v>0</v>
      </c>
      <c r="EL29" s="97">
        <v>0</v>
      </c>
      <c r="EM29" s="97">
        <v>0</v>
      </c>
      <c r="EN29" s="90">
        <v>0</v>
      </c>
      <c r="EO29" s="97">
        <v>0</v>
      </c>
      <c r="EP29" s="90">
        <v>0</v>
      </c>
      <c r="EQ29" s="90">
        <v>0</v>
      </c>
      <c r="ER29" s="115">
        <v>0</v>
      </c>
      <c r="ES29" s="114">
        <v>0</v>
      </c>
      <c r="ET29" s="97">
        <v>0</v>
      </c>
      <c r="EU29" s="90">
        <v>0</v>
      </c>
      <c r="EV29" s="90">
        <v>0</v>
      </c>
      <c r="EW29" s="90">
        <v>0</v>
      </c>
      <c r="EX29" s="90">
        <v>0</v>
      </c>
      <c r="EY29" s="90">
        <v>0</v>
      </c>
      <c r="EZ29" s="91">
        <v>0</v>
      </c>
      <c r="FA29" s="96">
        <v>0</v>
      </c>
      <c r="FB29" s="90">
        <v>0</v>
      </c>
      <c r="FC29" s="97">
        <v>0</v>
      </c>
      <c r="FD29" s="115">
        <v>0</v>
      </c>
      <c r="FE29" s="96">
        <v>0</v>
      </c>
      <c r="FF29" s="96">
        <v>0</v>
      </c>
      <c r="FG29" s="96">
        <v>0</v>
      </c>
      <c r="FH29" s="90">
        <v>0</v>
      </c>
      <c r="FI29" s="90">
        <v>0</v>
      </c>
      <c r="FJ29" s="90">
        <v>0</v>
      </c>
      <c r="FK29" s="90">
        <v>0</v>
      </c>
      <c r="FL29" s="90">
        <v>0</v>
      </c>
      <c r="FM29" s="90">
        <v>0</v>
      </c>
      <c r="FN29" s="97">
        <v>0</v>
      </c>
      <c r="FO29" s="97">
        <v>0</v>
      </c>
      <c r="FP29" s="115">
        <v>0</v>
      </c>
      <c r="FQ29" s="97">
        <v>0</v>
      </c>
      <c r="FR29" s="97">
        <v>0</v>
      </c>
      <c r="FS29" s="97">
        <v>0</v>
      </c>
      <c r="FT29" s="97">
        <v>0</v>
      </c>
      <c r="FU29" s="97">
        <v>0</v>
      </c>
      <c r="FV29" s="97">
        <v>0</v>
      </c>
      <c r="FW29" s="97">
        <v>0</v>
      </c>
      <c r="FX29" s="97">
        <v>0</v>
      </c>
      <c r="FY29" s="97">
        <v>0</v>
      </c>
      <c r="FZ29" s="97">
        <v>0</v>
      </c>
      <c r="GA29" s="97">
        <v>0</v>
      </c>
      <c r="GB29" s="97">
        <v>0</v>
      </c>
      <c r="GC29" s="97">
        <v>0</v>
      </c>
      <c r="GD29" s="97">
        <v>0</v>
      </c>
      <c r="GE29" s="97">
        <v>0</v>
      </c>
      <c r="GF29" s="97">
        <v>0</v>
      </c>
      <c r="GG29" s="97">
        <v>0</v>
      </c>
      <c r="GH29" s="97">
        <v>0</v>
      </c>
      <c r="GI29" s="97">
        <v>0</v>
      </c>
      <c r="GJ29" s="97">
        <v>0</v>
      </c>
      <c r="GK29" s="97">
        <v>0</v>
      </c>
      <c r="GL29" s="97">
        <v>0</v>
      </c>
      <c r="GM29" s="97">
        <v>0</v>
      </c>
      <c r="GN29" s="217">
        <v>0</v>
      </c>
      <c r="GO29" s="189">
        <v>0</v>
      </c>
      <c r="GP29" s="189">
        <v>0</v>
      </c>
      <c r="GQ29" s="189">
        <v>0</v>
      </c>
      <c r="GR29" s="189">
        <v>0</v>
      </c>
      <c r="GT29" s="96"/>
      <c r="GU29" s="173"/>
      <c r="GV29" s="173"/>
      <c r="GW29" s="173"/>
    </row>
    <row r="30" spans="2:205" s="79" customFormat="1" ht="17.25" customHeight="1">
      <c r="B30" s="144" t="s">
        <v>29</v>
      </c>
      <c r="C30" s="124">
        <v>33</v>
      </c>
      <c r="D30" s="125">
        <f aca="true" t="shared" si="40" ref="D30:AA30">SUM(D31,D32)</f>
        <v>-4.1</v>
      </c>
      <c r="E30" s="125">
        <f t="shared" si="40"/>
        <v>6.700000000000001</v>
      </c>
      <c r="F30" s="125">
        <f t="shared" si="40"/>
        <v>-15.2</v>
      </c>
      <c r="G30" s="125">
        <f t="shared" si="40"/>
        <v>-13.3</v>
      </c>
      <c r="H30" s="125">
        <f t="shared" si="40"/>
        <v>-20.7</v>
      </c>
      <c r="I30" s="125">
        <f t="shared" si="40"/>
        <v>8.6</v>
      </c>
      <c r="J30" s="125">
        <f t="shared" si="40"/>
        <v>-21.900000000000002</v>
      </c>
      <c r="K30" s="125">
        <f t="shared" si="40"/>
        <v>5.899999999999999</v>
      </c>
      <c r="L30" s="125">
        <f t="shared" si="40"/>
        <v>1.8999999999999995</v>
      </c>
      <c r="M30" s="125">
        <f t="shared" si="40"/>
        <v>12.1</v>
      </c>
      <c r="N30" s="125">
        <f t="shared" si="40"/>
        <v>-0.2999999999999978</v>
      </c>
      <c r="O30" s="125">
        <f t="shared" si="40"/>
        <v>-42</v>
      </c>
      <c r="P30" s="140">
        <f t="shared" si="40"/>
        <v>8.3</v>
      </c>
      <c r="Q30" s="125">
        <f t="shared" si="40"/>
        <v>-7.800000000000001</v>
      </c>
      <c r="R30" s="125">
        <f t="shared" si="40"/>
        <v>8.600000000000001</v>
      </c>
      <c r="S30" s="125">
        <f t="shared" si="40"/>
        <v>5.6000000000000005</v>
      </c>
      <c r="T30" s="125">
        <f t="shared" si="40"/>
        <v>-32.800000000000004</v>
      </c>
      <c r="U30" s="125">
        <f t="shared" si="40"/>
        <v>-3.7</v>
      </c>
      <c r="V30" s="125">
        <f t="shared" si="40"/>
        <v>48.5</v>
      </c>
      <c r="W30" s="125">
        <f t="shared" si="40"/>
        <v>-1.7000000000000057</v>
      </c>
      <c r="X30" s="125">
        <f t="shared" si="40"/>
        <v>-5.599999999999994</v>
      </c>
      <c r="Y30" s="125">
        <f t="shared" si="40"/>
        <v>10.9</v>
      </c>
      <c r="Z30" s="125">
        <f t="shared" si="40"/>
        <v>-7.900000000000011</v>
      </c>
      <c r="AA30" s="125">
        <f t="shared" si="40"/>
        <v>-10.2</v>
      </c>
      <c r="AB30" s="140">
        <f aca="true" t="shared" si="41" ref="AB30:AM30">SUM(AB31:AB32)</f>
        <v>8.1</v>
      </c>
      <c r="AC30" s="125">
        <f t="shared" si="41"/>
        <v>-1.7000000000000002</v>
      </c>
      <c r="AD30" s="125">
        <f t="shared" si="41"/>
        <v>-3.8999999999999995</v>
      </c>
      <c r="AE30" s="125">
        <f t="shared" si="41"/>
        <v>10.700000000000001</v>
      </c>
      <c r="AF30" s="125">
        <f t="shared" si="41"/>
        <v>522</v>
      </c>
      <c r="AG30" s="125">
        <f t="shared" si="41"/>
        <v>30.300000000000114</v>
      </c>
      <c r="AH30" s="125">
        <f t="shared" si="41"/>
        <v>-13.000000000000137</v>
      </c>
      <c r="AI30" s="125">
        <f t="shared" si="41"/>
        <v>35.90000000000012</v>
      </c>
      <c r="AJ30" s="125">
        <f t="shared" si="41"/>
        <v>188.9</v>
      </c>
      <c r="AK30" s="125">
        <f t="shared" si="41"/>
        <v>7.200000000000003</v>
      </c>
      <c r="AL30" s="125">
        <f t="shared" si="41"/>
        <v>2.5999999999999543</v>
      </c>
      <c r="AM30" s="125">
        <f t="shared" si="41"/>
        <v>164.1</v>
      </c>
      <c r="AN30" s="140">
        <f aca="true" t="shared" si="42" ref="AN30:AT30">SUM(AN31:AN32)</f>
        <v>3.8000000000000003</v>
      </c>
      <c r="AO30" s="125">
        <f t="shared" si="42"/>
        <v>5.499999999999999</v>
      </c>
      <c r="AP30" s="94">
        <f t="shared" si="42"/>
        <v>-164</v>
      </c>
      <c r="AQ30" s="94">
        <f t="shared" si="42"/>
        <v>1.6000000000000112</v>
      </c>
      <c r="AR30" s="94">
        <f t="shared" si="42"/>
        <v>18.399999999999995</v>
      </c>
      <c r="AS30" s="125">
        <f t="shared" si="42"/>
        <v>3.0999999999999996</v>
      </c>
      <c r="AT30" s="125">
        <f t="shared" si="42"/>
        <v>254.9</v>
      </c>
      <c r="AU30" s="125">
        <f aca="true" t="shared" si="43" ref="AU30:BW30">SUM(AU31:AU32)</f>
        <v>27.600000000000023</v>
      </c>
      <c r="AV30" s="125">
        <f t="shared" si="43"/>
        <v>61.099999999999994</v>
      </c>
      <c r="AW30" s="125">
        <f t="shared" si="43"/>
        <v>108.3</v>
      </c>
      <c r="AX30" s="125">
        <f t="shared" si="43"/>
        <v>268.3</v>
      </c>
      <c r="AY30" s="125">
        <f t="shared" si="43"/>
        <v>103.30000000000007</v>
      </c>
      <c r="AZ30" s="140">
        <f t="shared" si="43"/>
        <v>37.199999999999996</v>
      </c>
      <c r="BA30" s="125">
        <f t="shared" si="43"/>
        <v>157.7</v>
      </c>
      <c r="BB30" s="125">
        <f t="shared" si="43"/>
        <v>282.9</v>
      </c>
      <c r="BC30" s="125">
        <f t="shared" si="43"/>
        <v>20.29999999999997</v>
      </c>
      <c r="BD30" s="125">
        <f t="shared" si="43"/>
        <v>16.700000000000017</v>
      </c>
      <c r="BE30" s="125">
        <f t="shared" si="43"/>
        <v>14.700000000000045</v>
      </c>
      <c r="BF30" s="125">
        <f t="shared" si="43"/>
        <v>126.89999999999999</v>
      </c>
      <c r="BG30" s="125">
        <f t="shared" si="43"/>
        <v>41.90000000000002</v>
      </c>
      <c r="BH30" s="125">
        <f t="shared" si="43"/>
        <v>214.0000000000001</v>
      </c>
      <c r="BI30" s="125">
        <f t="shared" si="43"/>
        <v>35.999999999999815</v>
      </c>
      <c r="BJ30" s="125">
        <f t="shared" si="43"/>
        <v>232.79999999999993</v>
      </c>
      <c r="BK30" s="125">
        <f t="shared" si="43"/>
        <v>74.20000000000014</v>
      </c>
      <c r="BL30" s="140">
        <f t="shared" si="43"/>
        <v>6.100000000000003</v>
      </c>
      <c r="BM30" s="125">
        <f t="shared" si="43"/>
        <v>7.999999999999998</v>
      </c>
      <c r="BN30" s="125">
        <f t="shared" si="43"/>
        <v>33.099999999999994</v>
      </c>
      <c r="BO30" s="125">
        <f t="shared" si="43"/>
        <v>116.30000000000001</v>
      </c>
      <c r="BP30" s="125">
        <f t="shared" si="43"/>
        <v>54.09999999999999</v>
      </c>
      <c r="BQ30" s="125">
        <f t="shared" si="43"/>
        <v>31.400000000000023</v>
      </c>
      <c r="BR30" s="125">
        <f t="shared" si="43"/>
        <v>8.599999999999959</v>
      </c>
      <c r="BS30" s="125">
        <f t="shared" si="43"/>
        <v>48.09999999999999</v>
      </c>
      <c r="BT30" s="125">
        <f t="shared" si="43"/>
        <v>45.80000000000004</v>
      </c>
      <c r="BU30" s="125">
        <f t="shared" si="43"/>
        <v>53.499999999999915</v>
      </c>
      <c r="BV30" s="125">
        <f t="shared" si="43"/>
        <v>17.20000000000005</v>
      </c>
      <c r="BW30" s="125">
        <f t="shared" si="43"/>
        <v>150.40000000000003</v>
      </c>
      <c r="BX30" s="140">
        <f aca="true" t="shared" si="44" ref="BX30:CU30">SUM(BX31:BX32)</f>
        <v>28.800000000000004</v>
      </c>
      <c r="BY30" s="125">
        <f t="shared" si="44"/>
        <v>12.099999999999994</v>
      </c>
      <c r="BZ30" s="125">
        <f t="shared" si="44"/>
        <v>11.600000000000001</v>
      </c>
      <c r="CA30" s="125">
        <f t="shared" si="44"/>
        <v>41.9</v>
      </c>
      <c r="CB30" s="125">
        <f t="shared" si="44"/>
        <v>25.900000000000002</v>
      </c>
      <c r="CC30" s="125">
        <f t="shared" si="44"/>
        <v>53.19999999999999</v>
      </c>
      <c r="CD30" s="125">
        <f t="shared" si="44"/>
        <v>82.10000000000002</v>
      </c>
      <c r="CE30" s="125">
        <f t="shared" si="44"/>
        <v>181.4</v>
      </c>
      <c r="CF30" s="125">
        <f t="shared" si="44"/>
        <v>53.19999999999993</v>
      </c>
      <c r="CG30" s="125">
        <f t="shared" si="44"/>
        <v>24.0000000000001</v>
      </c>
      <c r="CH30" s="125">
        <f t="shared" si="44"/>
        <v>19.30000000000002</v>
      </c>
      <c r="CI30" s="125">
        <f t="shared" si="44"/>
        <v>66.49999999999986</v>
      </c>
      <c r="CJ30" s="131">
        <f t="shared" si="44"/>
        <v>-17.200000000000003</v>
      </c>
      <c r="CK30" s="128">
        <f t="shared" si="44"/>
        <v>11.1</v>
      </c>
      <c r="CL30" s="128">
        <f t="shared" si="44"/>
        <v>71</v>
      </c>
      <c r="CM30" s="128">
        <f t="shared" si="44"/>
        <v>-77.10000000000001</v>
      </c>
      <c r="CN30" s="128">
        <f t="shared" si="44"/>
        <v>-2.4999999999999902</v>
      </c>
      <c r="CO30" s="128">
        <f t="shared" si="44"/>
        <v>-47.899999999999984</v>
      </c>
      <c r="CP30" s="128">
        <f t="shared" si="44"/>
        <v>-0.20000000000002416</v>
      </c>
      <c r="CQ30" s="128">
        <f t="shared" si="44"/>
        <v>54.90000000000001</v>
      </c>
      <c r="CR30" s="128">
        <f t="shared" si="44"/>
        <v>-9.300000000000011</v>
      </c>
      <c r="CS30" s="128">
        <f t="shared" si="44"/>
        <v>147.6</v>
      </c>
      <c r="CT30" s="128">
        <f t="shared" si="44"/>
        <v>24.400000000000013</v>
      </c>
      <c r="CU30" s="128">
        <f t="shared" si="44"/>
        <v>56.999999999999986</v>
      </c>
      <c r="CV30" s="131">
        <f aca="true" t="shared" si="45" ref="CV30:DS30">SUM(CV31:CV32)</f>
        <v>6.599999999999998</v>
      </c>
      <c r="CW30" s="128">
        <f t="shared" si="45"/>
        <v>105.20000000000002</v>
      </c>
      <c r="CX30" s="128">
        <f t="shared" si="45"/>
        <v>41.79999999999999</v>
      </c>
      <c r="CY30" s="128">
        <f t="shared" si="45"/>
        <v>5.000000000000021</v>
      </c>
      <c r="CZ30" s="128">
        <f t="shared" si="45"/>
        <v>43.89999999999985</v>
      </c>
      <c r="DA30" s="128">
        <f t="shared" si="45"/>
        <v>4.100000000000179</v>
      </c>
      <c r="DB30" s="128">
        <f t="shared" si="45"/>
        <v>34.51999999999995</v>
      </c>
      <c r="DC30" s="128">
        <f t="shared" si="45"/>
        <v>136.98000000000002</v>
      </c>
      <c r="DD30" s="128">
        <f t="shared" si="45"/>
        <v>210.79999999999995</v>
      </c>
      <c r="DE30" s="128">
        <f t="shared" si="45"/>
        <v>24.69999999999999</v>
      </c>
      <c r="DF30" s="128">
        <f t="shared" si="45"/>
        <v>36.39999999999998</v>
      </c>
      <c r="DG30" s="128">
        <f t="shared" si="45"/>
        <v>350.99999999999994</v>
      </c>
      <c r="DH30" s="131">
        <f t="shared" si="45"/>
        <v>17.39999999999999</v>
      </c>
      <c r="DI30" s="128">
        <f t="shared" si="45"/>
        <v>96.70000000000005</v>
      </c>
      <c r="DJ30" s="128">
        <f t="shared" si="45"/>
        <v>3.599999999999966</v>
      </c>
      <c r="DK30" s="128">
        <f t="shared" si="45"/>
        <v>37.19999999999999</v>
      </c>
      <c r="DL30" s="128">
        <f t="shared" si="45"/>
        <v>61.50000000000001</v>
      </c>
      <c r="DM30" s="128">
        <f t="shared" si="45"/>
        <v>317.9</v>
      </c>
      <c r="DN30" s="128">
        <f t="shared" si="45"/>
        <v>38.39999999999995</v>
      </c>
      <c r="DO30" s="128">
        <f t="shared" si="45"/>
        <v>-4.2000000000000455</v>
      </c>
      <c r="DP30" s="121">
        <f t="shared" si="45"/>
        <v>50.2000000000001</v>
      </c>
      <c r="DQ30" s="121">
        <f t="shared" si="45"/>
        <v>46.399999999999864</v>
      </c>
      <c r="DR30" s="121">
        <f t="shared" si="45"/>
        <v>192.10000000000014</v>
      </c>
      <c r="DS30" s="121">
        <f t="shared" si="45"/>
        <v>75.80000000000007</v>
      </c>
      <c r="DT30" s="129">
        <f aca="true" t="shared" si="46" ref="DT30:GA30">SUM(DT31:DT32)</f>
        <v>-13.700000000000001</v>
      </c>
      <c r="DU30" s="95">
        <f t="shared" si="46"/>
        <v>-73.80000000000001</v>
      </c>
      <c r="DV30" s="95">
        <f t="shared" si="46"/>
        <v>57.370999999999995</v>
      </c>
      <c r="DW30" s="95">
        <f t="shared" si="46"/>
        <v>78.78000000000002</v>
      </c>
      <c r="DX30" s="95">
        <f t="shared" si="46"/>
        <v>13.100000000000009</v>
      </c>
      <c r="DY30" s="95">
        <f t="shared" si="46"/>
        <v>61.150000000000006</v>
      </c>
      <c r="DZ30" s="95">
        <f t="shared" si="46"/>
        <v>124.69899999999998</v>
      </c>
      <c r="EA30" s="95">
        <f t="shared" si="46"/>
        <v>86.80000000000004</v>
      </c>
      <c r="EB30" s="95">
        <f t="shared" si="46"/>
        <v>23.69999999999996</v>
      </c>
      <c r="EC30" s="95">
        <f t="shared" si="46"/>
        <v>203.3</v>
      </c>
      <c r="ED30" s="95">
        <f t="shared" si="46"/>
        <v>91.49999999999997</v>
      </c>
      <c r="EE30" s="95">
        <f t="shared" si="46"/>
        <v>394.7999999999999</v>
      </c>
      <c r="EF30" s="129">
        <f t="shared" si="46"/>
        <v>-62.5</v>
      </c>
      <c r="EG30" s="95">
        <f t="shared" si="46"/>
        <v>34.999999999999986</v>
      </c>
      <c r="EH30" s="95">
        <f t="shared" si="46"/>
        <v>100.9</v>
      </c>
      <c r="EI30" s="95">
        <f t="shared" si="46"/>
        <v>28.500000000000007</v>
      </c>
      <c r="EJ30" s="95">
        <f t="shared" si="46"/>
        <v>163.10000000000002</v>
      </c>
      <c r="EK30" s="95">
        <f t="shared" si="46"/>
        <v>328.5</v>
      </c>
      <c r="EL30" s="95">
        <f t="shared" si="46"/>
        <v>-4.219999999999999</v>
      </c>
      <c r="EM30" s="95">
        <f t="shared" si="46"/>
        <v>62.61999999999992</v>
      </c>
      <c r="EN30" s="95">
        <f t="shared" si="46"/>
        <v>205.70000000000002</v>
      </c>
      <c r="EO30" s="95">
        <f t="shared" si="46"/>
        <v>83.59999999999997</v>
      </c>
      <c r="EP30" s="95">
        <f t="shared" si="46"/>
        <v>62.80000000000007</v>
      </c>
      <c r="EQ30" s="95">
        <f t="shared" si="46"/>
        <v>114.29999999999984</v>
      </c>
      <c r="ER30" s="131">
        <f t="shared" si="46"/>
        <v>77.9</v>
      </c>
      <c r="ES30" s="128">
        <f t="shared" si="46"/>
        <v>78.9</v>
      </c>
      <c r="ET30" s="128">
        <f t="shared" si="46"/>
        <v>-42.700000000000024</v>
      </c>
      <c r="EU30" s="128">
        <f t="shared" si="46"/>
        <v>90.10000000000004</v>
      </c>
      <c r="EV30" s="128">
        <f t="shared" si="46"/>
        <v>94.6</v>
      </c>
      <c r="EW30" s="128">
        <f t="shared" si="46"/>
        <v>-130.10000000000002</v>
      </c>
      <c r="EX30" s="128">
        <f t="shared" si="46"/>
        <v>-30.39999999999997</v>
      </c>
      <c r="EY30" s="128">
        <f t="shared" si="46"/>
        <v>61.099999999999966</v>
      </c>
      <c r="EZ30" s="128">
        <f>SUM(EZ31:EZ32)</f>
        <v>56.699999999999974</v>
      </c>
      <c r="FA30" s="128">
        <f t="shared" si="46"/>
        <v>5.000000000000071</v>
      </c>
      <c r="FB30" s="128">
        <f t="shared" si="46"/>
        <v>104.59999999999997</v>
      </c>
      <c r="FC30" s="128">
        <f t="shared" si="46"/>
        <v>747</v>
      </c>
      <c r="FD30" s="131">
        <f t="shared" si="46"/>
        <v>-108.9</v>
      </c>
      <c r="FE30" s="128">
        <f t="shared" si="46"/>
        <v>155.7</v>
      </c>
      <c r="FF30" s="128">
        <f t="shared" si="46"/>
        <v>-35.8</v>
      </c>
      <c r="FG30" s="128">
        <f t="shared" si="46"/>
        <v>10.599999999999998</v>
      </c>
      <c r="FH30" s="128">
        <f t="shared" si="46"/>
        <v>107.89999999999998</v>
      </c>
      <c r="FI30" s="128">
        <f t="shared" si="46"/>
        <v>50.90000000000006</v>
      </c>
      <c r="FJ30" s="128">
        <f t="shared" si="46"/>
        <v>-123.70000000000002</v>
      </c>
      <c r="FK30" s="128">
        <f t="shared" si="46"/>
        <v>114.79999999999993</v>
      </c>
      <c r="FL30" s="128">
        <f t="shared" si="46"/>
        <v>126.6000000000002</v>
      </c>
      <c r="FM30" s="128">
        <f t="shared" si="46"/>
        <v>228.29999999999973</v>
      </c>
      <c r="FN30" s="128">
        <f t="shared" si="46"/>
        <v>147.10000000000002</v>
      </c>
      <c r="FO30" s="128">
        <f t="shared" si="46"/>
        <v>693.7000000000002</v>
      </c>
      <c r="FP30" s="131">
        <f t="shared" si="46"/>
        <v>151.3</v>
      </c>
      <c r="FQ30" s="128">
        <f t="shared" si="46"/>
        <v>175.3</v>
      </c>
      <c r="FR30" s="128">
        <f t="shared" si="46"/>
        <v>241.5999999999999</v>
      </c>
      <c r="FS30" s="128">
        <f t="shared" si="46"/>
        <v>224.10000000000002</v>
      </c>
      <c r="FT30" s="128">
        <f t="shared" si="46"/>
        <v>945.5</v>
      </c>
      <c r="FU30" s="128">
        <f t="shared" si="46"/>
        <v>560.1</v>
      </c>
      <c r="FV30" s="128">
        <f t="shared" si="46"/>
        <v>1032.9</v>
      </c>
      <c r="FW30" s="128">
        <f t="shared" si="46"/>
        <v>530.0999999999995</v>
      </c>
      <c r="FX30" s="128">
        <f t="shared" si="46"/>
        <v>376.0000000000002</v>
      </c>
      <c r="FY30" s="128">
        <f t="shared" si="46"/>
        <v>942.7999999999997</v>
      </c>
      <c r="FZ30" s="128">
        <f t="shared" si="46"/>
        <v>799.1000000000004</v>
      </c>
      <c r="GA30" s="128">
        <f t="shared" si="46"/>
        <v>353.60000000000036</v>
      </c>
      <c r="GB30" s="97">
        <v>-22.57000000000005</v>
      </c>
      <c r="GC30" s="97">
        <v>798.6700000000002</v>
      </c>
      <c r="GD30" s="97">
        <v>217.0999999999999</v>
      </c>
      <c r="GE30" s="97">
        <v>89.29999999999995</v>
      </c>
      <c r="GF30" s="128">
        <v>13.100000000000136</v>
      </c>
      <c r="GG30" s="95">
        <v>191.59999999999968</v>
      </c>
      <c r="GH30" s="122">
        <v>-316.79999999999984</v>
      </c>
      <c r="GI30" s="122">
        <v>121.79999999999984</v>
      </c>
      <c r="GJ30" s="122">
        <v>54.40000000000032</v>
      </c>
      <c r="GK30" s="122">
        <v>140.20000000000005</v>
      </c>
      <c r="GL30" s="122">
        <v>162.59999999999945</v>
      </c>
      <c r="GM30" s="122">
        <f>SUM(GM31:GM32)</f>
        <v>1051.3000000000002</v>
      </c>
      <c r="GN30" s="201">
        <f>SUM(GN31:GN32)</f>
        <v>282.8</v>
      </c>
      <c r="GO30" s="200">
        <f>SUM(GO31:GO32)</f>
        <v>147.79999999999998</v>
      </c>
      <c r="GP30" s="200">
        <f>SUM(GP31:GP32)</f>
        <v>64.89999999999995</v>
      </c>
      <c r="GQ30" s="200">
        <f>SUM(GQ31:GQ32)</f>
        <v>-262.79999999999995</v>
      </c>
      <c r="GR30" s="200">
        <v>185.89999999999998</v>
      </c>
      <c r="GT30" s="96"/>
      <c r="GU30" s="173"/>
      <c r="GV30" s="173"/>
      <c r="GW30" s="173"/>
    </row>
    <row r="31" spans="2:205" s="79" customFormat="1" ht="15.75" customHeight="1">
      <c r="B31" s="110" t="s">
        <v>30</v>
      </c>
      <c r="C31" s="111">
        <v>331</v>
      </c>
      <c r="D31" s="125">
        <v>-2.6</v>
      </c>
      <c r="E31" s="91">
        <v>-6.6</v>
      </c>
      <c r="F31" s="91">
        <v>-3.1</v>
      </c>
      <c r="G31" s="91">
        <v>-6.7</v>
      </c>
      <c r="H31" s="91">
        <v>-6.3</v>
      </c>
      <c r="I31" s="112">
        <v>-2</v>
      </c>
      <c r="J31" s="112">
        <v>-0.6000000000000014</v>
      </c>
      <c r="K31" s="112">
        <v>-0.10000000000000142</v>
      </c>
      <c r="L31" s="112">
        <v>-0.3000000000000007</v>
      </c>
      <c r="M31" s="112">
        <v>-0.5</v>
      </c>
      <c r="N31" s="112">
        <v>0.9000000000000021</v>
      </c>
      <c r="O31" s="91">
        <v>0.5</v>
      </c>
      <c r="P31" s="113">
        <v>0</v>
      </c>
      <c r="Q31" s="96">
        <v>-0.4</v>
      </c>
      <c r="R31" s="96">
        <v>-0.2</v>
      </c>
      <c r="S31" s="97">
        <v>-0.1</v>
      </c>
      <c r="T31" s="96">
        <v>-0.2</v>
      </c>
      <c r="U31" s="96">
        <v>-0.2</v>
      </c>
      <c r="V31" s="96">
        <v>-0.2</v>
      </c>
      <c r="W31" s="114">
        <v>-0.3</v>
      </c>
      <c r="X31" s="112">
        <v>0</v>
      </c>
      <c r="Y31" s="96">
        <v>-0.6</v>
      </c>
      <c r="Z31" s="91">
        <v>0.4</v>
      </c>
      <c r="AA31" s="90">
        <v>-20.5</v>
      </c>
      <c r="AB31" s="113">
        <v>0</v>
      </c>
      <c r="AC31" s="96">
        <v>-3.2</v>
      </c>
      <c r="AD31" s="91">
        <v>-10.6</v>
      </c>
      <c r="AE31" s="96">
        <v>-0.29999999999999893</v>
      </c>
      <c r="AF31" s="91">
        <v>-0.8000000000000007</v>
      </c>
      <c r="AG31" s="97">
        <v>-11.7</v>
      </c>
      <c r="AH31" s="96">
        <v>-12.4</v>
      </c>
      <c r="AI31" s="96">
        <v>-1.5999999999999943</v>
      </c>
      <c r="AJ31" s="96">
        <v>-1.9000000000000057</v>
      </c>
      <c r="AK31" s="96">
        <v>-0.29999999999999716</v>
      </c>
      <c r="AL31" s="96">
        <v>-3.2</v>
      </c>
      <c r="AM31" s="96">
        <v>-17.4</v>
      </c>
      <c r="AN31" s="113">
        <v>-2.1</v>
      </c>
      <c r="AO31" s="97">
        <v>-3.7</v>
      </c>
      <c r="AP31" s="97">
        <v>-173</v>
      </c>
      <c r="AQ31" s="96">
        <v>-5.699999999999989</v>
      </c>
      <c r="AR31" s="96">
        <v>-1.4000000000000057</v>
      </c>
      <c r="AS31" s="96">
        <v>-12.3</v>
      </c>
      <c r="AT31" s="130">
        <v>-6.400000000000006</v>
      </c>
      <c r="AU31" s="114">
        <v>3.6000000000000227</v>
      </c>
      <c r="AV31" s="96">
        <v>29.9</v>
      </c>
      <c r="AW31" s="145">
        <v>77.1</v>
      </c>
      <c r="AX31" s="114">
        <v>51.2</v>
      </c>
      <c r="AY31" s="96">
        <v>52</v>
      </c>
      <c r="AZ31" s="117">
        <v>27.9</v>
      </c>
      <c r="BA31" s="114">
        <v>27.200000000000003</v>
      </c>
      <c r="BB31" s="114">
        <v>11.499999999999993</v>
      </c>
      <c r="BC31" s="97">
        <v>-11.799999999999997</v>
      </c>
      <c r="BD31" s="97">
        <v>21.099999999999994</v>
      </c>
      <c r="BE31" s="97">
        <v>-2.5</v>
      </c>
      <c r="BF31" s="96">
        <v>25.000000000000014</v>
      </c>
      <c r="BG31" s="96">
        <v>16.199999999999974</v>
      </c>
      <c r="BH31" s="97">
        <v>51.70000000000003</v>
      </c>
      <c r="BI31" s="97">
        <v>-52.7</v>
      </c>
      <c r="BJ31" s="96">
        <v>-6.400000000000006</v>
      </c>
      <c r="BK31" s="96">
        <v>-4.3999999999999915</v>
      </c>
      <c r="BL31" s="117">
        <v>-7.799999999999999</v>
      </c>
      <c r="BM31" s="96">
        <v>-3.3000000000000025</v>
      </c>
      <c r="BN31" s="96">
        <v>6.500000000000002</v>
      </c>
      <c r="BO31" s="96">
        <v>3.3000000000000007</v>
      </c>
      <c r="BP31" s="96">
        <v>31.4</v>
      </c>
      <c r="BQ31" s="91">
        <v>0.8000000000000007</v>
      </c>
      <c r="BR31" s="97">
        <v>-23.199999999999996</v>
      </c>
      <c r="BS31" s="114">
        <v>8.399999999999997</v>
      </c>
      <c r="BT31" s="97">
        <v>6.599999999999998</v>
      </c>
      <c r="BU31" s="96">
        <v>16.599999999999994</v>
      </c>
      <c r="BV31" s="96">
        <v>-8.999999999999996</v>
      </c>
      <c r="BW31" s="96">
        <v>-5.699999999999992</v>
      </c>
      <c r="BX31" s="115">
        <v>7.6</v>
      </c>
      <c r="BY31" s="114">
        <v>1.1000000000000014</v>
      </c>
      <c r="BZ31" s="114">
        <v>1.3999999999999986</v>
      </c>
      <c r="CA31" s="96">
        <v>10.799999999999995</v>
      </c>
      <c r="CB31" s="96">
        <v>1.4000000000000021</v>
      </c>
      <c r="CC31" s="114">
        <v>2.0000000000000036</v>
      </c>
      <c r="CD31" s="114">
        <v>13.800000000000008</v>
      </c>
      <c r="CE31" s="96">
        <v>23.29999999999999</v>
      </c>
      <c r="CF31" s="96">
        <v>-44</v>
      </c>
      <c r="CG31" s="96">
        <v>-16.39999999999999</v>
      </c>
      <c r="CH31" s="114">
        <v>9.199999999999996</v>
      </c>
      <c r="CI31" s="114">
        <v>-4.9</v>
      </c>
      <c r="CJ31" s="115">
        <v>-23.3</v>
      </c>
      <c r="CK31" s="114">
        <v>5.800000000000001</v>
      </c>
      <c r="CL31" s="114">
        <v>9.9</v>
      </c>
      <c r="CM31" s="91">
        <v>11.2</v>
      </c>
      <c r="CN31" s="114">
        <v>-6.499999999999999</v>
      </c>
      <c r="CO31" s="118">
        <v>2.5000000000000004</v>
      </c>
      <c r="CP31" s="114">
        <v>-15.100000000000001</v>
      </c>
      <c r="CQ31" s="114">
        <v>34.1</v>
      </c>
      <c r="CR31" s="114">
        <v>1.1999999999999957</v>
      </c>
      <c r="CS31" s="96">
        <v>33.30000000000002</v>
      </c>
      <c r="CT31" s="97">
        <v>3.099999999999987</v>
      </c>
      <c r="CU31" s="96">
        <v>21.39999999999999</v>
      </c>
      <c r="CV31" s="119">
        <v>29.8</v>
      </c>
      <c r="CW31" s="114">
        <v>101.00000000000001</v>
      </c>
      <c r="CX31" s="96">
        <v>79.1</v>
      </c>
      <c r="CY31" s="118">
        <v>26.5</v>
      </c>
      <c r="CZ31" s="114">
        <v>32.59999999999988</v>
      </c>
      <c r="DA31" s="114">
        <v>40.20000000000016</v>
      </c>
      <c r="DB31" s="114">
        <v>62.41999999999996</v>
      </c>
      <c r="DC31" s="118">
        <v>72.68</v>
      </c>
      <c r="DD31" s="96">
        <v>8.5</v>
      </c>
      <c r="DE31" s="114">
        <v>18.30000000000001</v>
      </c>
      <c r="DF31" s="96">
        <v>-1.1000000000000796</v>
      </c>
      <c r="DG31" s="96">
        <v>37.49999999999994</v>
      </c>
      <c r="DH31" s="117">
        <v>67.6</v>
      </c>
      <c r="DI31" s="96">
        <v>85.70000000000005</v>
      </c>
      <c r="DJ31" s="90">
        <v>14.899999999999977</v>
      </c>
      <c r="DK31" s="96">
        <v>23.899999999999977</v>
      </c>
      <c r="DL31" s="97">
        <v>21.599999999999994</v>
      </c>
      <c r="DM31" s="118">
        <v>36.00000000000003</v>
      </c>
      <c r="DN31" s="97">
        <v>42.79999999999998</v>
      </c>
      <c r="DO31" s="97">
        <v>-25.500000000000057</v>
      </c>
      <c r="DP31" s="118">
        <v>10.10000000000008</v>
      </c>
      <c r="DQ31" s="97">
        <v>11.999999999999943</v>
      </c>
      <c r="DR31" s="118">
        <v>-32.39999999999992</v>
      </c>
      <c r="DS31" s="96">
        <v>0</v>
      </c>
      <c r="DT31" s="113">
        <v>-2.1</v>
      </c>
      <c r="DU31" s="114">
        <v>-68.30000000000001</v>
      </c>
      <c r="DV31" s="114">
        <v>18.97</v>
      </c>
      <c r="DW31" s="114">
        <v>49.980000000000004</v>
      </c>
      <c r="DX31" s="114">
        <v>-19.949999999999996</v>
      </c>
      <c r="DY31" s="114">
        <v>41</v>
      </c>
      <c r="DZ31" s="114">
        <v>90.5</v>
      </c>
      <c r="EA31" s="114">
        <v>45.60000000000002</v>
      </c>
      <c r="EB31" s="96">
        <v>-9.100000000000023</v>
      </c>
      <c r="EC31" s="120">
        <v>88.5</v>
      </c>
      <c r="ED31" s="114">
        <v>45.70000000000002</v>
      </c>
      <c r="EE31" s="96">
        <v>18.699999999999932</v>
      </c>
      <c r="EF31" s="117">
        <v>-5.2</v>
      </c>
      <c r="EG31" s="97">
        <v>29.099999999999998</v>
      </c>
      <c r="EH31" s="97">
        <v>34</v>
      </c>
      <c r="EI31" s="97">
        <v>-14.599999999999987</v>
      </c>
      <c r="EJ31" s="90">
        <v>86.1</v>
      </c>
      <c r="EK31" s="90">
        <v>90.10000000000002</v>
      </c>
      <c r="EL31" s="97">
        <v>-4.700000000000017</v>
      </c>
      <c r="EM31" s="97">
        <v>15.400000000000006</v>
      </c>
      <c r="EN31" s="90">
        <v>49.89999999999995</v>
      </c>
      <c r="EO31" s="97">
        <v>2.400000000000034</v>
      </c>
      <c r="EP31" s="90">
        <v>28.59999999999991</v>
      </c>
      <c r="EQ31" s="90">
        <v>9.100000000000023</v>
      </c>
      <c r="ER31" s="113">
        <v>-60.6</v>
      </c>
      <c r="ES31" s="114">
        <v>69.9</v>
      </c>
      <c r="ET31" s="97">
        <v>-23.6</v>
      </c>
      <c r="EU31" s="90">
        <v>91.7</v>
      </c>
      <c r="EV31" s="90">
        <v>72.5</v>
      </c>
      <c r="EW31" s="90">
        <v>-92.4</v>
      </c>
      <c r="EX31" s="90">
        <v>2.500000000000007</v>
      </c>
      <c r="EY31" s="90">
        <v>70.5</v>
      </c>
      <c r="EZ31" s="90">
        <v>79.1</v>
      </c>
      <c r="FA31" s="96">
        <v>-3.700000000000017</v>
      </c>
      <c r="FB31" s="90">
        <v>88.90000000000003</v>
      </c>
      <c r="FC31" s="97">
        <v>80.59999999999997</v>
      </c>
      <c r="FD31" s="115">
        <f>'[2]StatementII'!$L$42</f>
        <v>-47.1</v>
      </c>
      <c r="FE31" s="96">
        <v>67.6</v>
      </c>
      <c r="FF31" s="96">
        <v>7.800000000000001</v>
      </c>
      <c r="FG31" s="96">
        <v>7.099999999999998</v>
      </c>
      <c r="FH31" s="90">
        <v>113.39999999999998</v>
      </c>
      <c r="FI31" s="97">
        <v>100.50000000000003</v>
      </c>
      <c r="FJ31" s="97">
        <v>-70.20000000000002</v>
      </c>
      <c r="FK31" s="97">
        <v>111.20000000000002</v>
      </c>
      <c r="FL31" s="97">
        <v>96.90000000000003</v>
      </c>
      <c r="FM31" s="96">
        <v>228.39999999999986</v>
      </c>
      <c r="FN31" s="97">
        <v>122.89999999999998</v>
      </c>
      <c r="FO31" s="96">
        <v>159.10000000000014</v>
      </c>
      <c r="FP31" s="115">
        <v>36.1</v>
      </c>
      <c r="FQ31" s="96">
        <v>159.50000000000003</v>
      </c>
      <c r="FR31" s="97">
        <v>147.99999999999994</v>
      </c>
      <c r="FS31" s="96">
        <v>106</v>
      </c>
      <c r="FT31" s="96">
        <v>169.2000000000001</v>
      </c>
      <c r="FU31" s="96">
        <v>551.1999999999999</v>
      </c>
      <c r="FV31" s="96">
        <v>60.9</v>
      </c>
      <c r="FW31" s="96">
        <v>162.29999999999973</v>
      </c>
      <c r="FX31" s="146">
        <v>152.79999999999995</v>
      </c>
      <c r="FY31" s="96">
        <v>187.70000000000027</v>
      </c>
      <c r="FZ31" s="97">
        <v>121.79999999999973</v>
      </c>
      <c r="GA31" s="97">
        <v>114.5</v>
      </c>
      <c r="GB31" s="97">
        <v>-323.87000000000006</v>
      </c>
      <c r="GC31" s="97">
        <v>47.07000000000005</v>
      </c>
      <c r="GD31" s="97">
        <v>-16.69999999999999</v>
      </c>
      <c r="GE31" s="97">
        <v>-35.89999999999998</v>
      </c>
      <c r="GF31" s="97">
        <v>-62.80000000000007</v>
      </c>
      <c r="GG31" s="97">
        <v>-19.699999999999932</v>
      </c>
      <c r="GH31" s="96">
        <v>-324.70000000000005</v>
      </c>
      <c r="GI31" s="159">
        <v>22.700000000000045</v>
      </c>
      <c r="GJ31" s="159">
        <v>10.100000000000023</v>
      </c>
      <c r="GK31" s="96">
        <v>71.39999999999998</v>
      </c>
      <c r="GL31" s="159">
        <v>136</v>
      </c>
      <c r="GM31" s="96">
        <v>94.89999999999998</v>
      </c>
      <c r="GN31" s="203">
        <v>201.6</v>
      </c>
      <c r="GO31" s="189">
        <v>152.1</v>
      </c>
      <c r="GP31" s="96">
        <v>44.19999999999999</v>
      </c>
      <c r="GQ31" s="189">
        <v>-306.7</v>
      </c>
      <c r="GR31" s="189">
        <v>164.90000000000003</v>
      </c>
      <c r="GU31" s="173"/>
      <c r="GV31" s="173"/>
      <c r="GW31" s="173"/>
    </row>
    <row r="32" spans="1:205" s="79" customFormat="1" ht="17.25" customHeight="1">
      <c r="A32" s="79">
        <v>693.5000000000001</v>
      </c>
      <c r="B32" s="110" t="s">
        <v>31</v>
      </c>
      <c r="C32" s="111">
        <v>332</v>
      </c>
      <c r="D32" s="91">
        <v>-1.5</v>
      </c>
      <c r="E32" s="91">
        <v>13.3</v>
      </c>
      <c r="F32" s="91">
        <v>-12.1</v>
      </c>
      <c r="G32" s="91">
        <v>-6.6</v>
      </c>
      <c r="H32" s="91">
        <v>-14.4</v>
      </c>
      <c r="I32" s="112">
        <v>10.6</v>
      </c>
      <c r="J32" s="112">
        <v>-21.3</v>
      </c>
      <c r="K32" s="112">
        <v>6</v>
      </c>
      <c r="L32" s="112">
        <v>2.2</v>
      </c>
      <c r="M32" s="112">
        <v>12.6</v>
      </c>
      <c r="N32" s="112">
        <v>-1.2</v>
      </c>
      <c r="O32" s="91">
        <v>-42.5</v>
      </c>
      <c r="P32" s="113">
        <v>8.3</v>
      </c>
      <c r="Q32" s="96">
        <v>-7.4</v>
      </c>
      <c r="R32" s="96">
        <v>8.8</v>
      </c>
      <c r="S32" s="97">
        <v>5.7</v>
      </c>
      <c r="T32" s="96">
        <v>-32.6</v>
      </c>
      <c r="U32" s="96">
        <v>-3.5</v>
      </c>
      <c r="V32" s="96">
        <v>48.7</v>
      </c>
      <c r="W32" s="114">
        <v>-1.4000000000000057</v>
      </c>
      <c r="X32" s="112">
        <v>-5.599999999999994</v>
      </c>
      <c r="Y32" s="96">
        <v>11.5</v>
      </c>
      <c r="Z32" s="91">
        <v>-8.300000000000011</v>
      </c>
      <c r="AA32" s="90">
        <v>10.3</v>
      </c>
      <c r="AB32" s="113">
        <v>8.1</v>
      </c>
      <c r="AC32" s="96">
        <v>1.5</v>
      </c>
      <c r="AD32" s="91">
        <v>6.7</v>
      </c>
      <c r="AE32" s="96">
        <v>11</v>
      </c>
      <c r="AF32" s="91">
        <v>522.8</v>
      </c>
      <c r="AG32" s="97">
        <v>42.000000000000114</v>
      </c>
      <c r="AH32" s="96">
        <v>-0.6000000000001364</v>
      </c>
      <c r="AI32" s="96">
        <v>37.500000000000114</v>
      </c>
      <c r="AJ32" s="96">
        <v>190.8</v>
      </c>
      <c r="AK32" s="96">
        <v>7.5</v>
      </c>
      <c r="AL32" s="96">
        <v>5.7999999999999545</v>
      </c>
      <c r="AM32" s="96">
        <v>181.5</v>
      </c>
      <c r="AN32" s="113">
        <v>5.9</v>
      </c>
      <c r="AO32" s="97">
        <v>9.2</v>
      </c>
      <c r="AP32" s="97">
        <v>9</v>
      </c>
      <c r="AQ32" s="96">
        <v>7.3</v>
      </c>
      <c r="AR32" s="96">
        <v>19.8</v>
      </c>
      <c r="AS32" s="96">
        <v>15.4</v>
      </c>
      <c r="AT32" s="130">
        <v>261.3</v>
      </c>
      <c r="AU32" s="114">
        <v>24</v>
      </c>
      <c r="AV32" s="96">
        <v>31.2</v>
      </c>
      <c r="AW32" s="145">
        <v>31.2</v>
      </c>
      <c r="AX32" s="114">
        <v>217.1</v>
      </c>
      <c r="AY32" s="96">
        <v>51.30000000000007</v>
      </c>
      <c r="AZ32" s="117">
        <v>9.299999999999999</v>
      </c>
      <c r="BA32" s="114">
        <v>130.5</v>
      </c>
      <c r="BB32" s="114">
        <v>271.4</v>
      </c>
      <c r="BC32" s="97">
        <v>32.099999999999966</v>
      </c>
      <c r="BD32" s="97">
        <v>-4.399999999999977</v>
      </c>
      <c r="BE32" s="97">
        <v>17.200000000000045</v>
      </c>
      <c r="BF32" s="96">
        <v>101.89999999999998</v>
      </c>
      <c r="BG32" s="96">
        <v>25.700000000000045</v>
      </c>
      <c r="BH32" s="97">
        <v>162.30000000000007</v>
      </c>
      <c r="BI32" s="97">
        <v>88.69999999999982</v>
      </c>
      <c r="BJ32" s="96">
        <v>239.19999999999993</v>
      </c>
      <c r="BK32" s="96">
        <v>78.60000000000014</v>
      </c>
      <c r="BL32" s="117">
        <v>13.900000000000002</v>
      </c>
      <c r="BM32" s="96">
        <v>11.3</v>
      </c>
      <c r="BN32" s="96">
        <v>26.599999999999994</v>
      </c>
      <c r="BO32" s="96">
        <v>113.00000000000001</v>
      </c>
      <c r="BP32" s="96">
        <v>22.69999999999999</v>
      </c>
      <c r="BQ32" s="91">
        <v>30.600000000000023</v>
      </c>
      <c r="BR32" s="97">
        <v>31.799999999999955</v>
      </c>
      <c r="BS32" s="114">
        <v>39.69999999999999</v>
      </c>
      <c r="BT32" s="97">
        <v>39.200000000000045</v>
      </c>
      <c r="BU32" s="96">
        <v>36.89999999999992</v>
      </c>
      <c r="BV32" s="96">
        <v>26.200000000000045</v>
      </c>
      <c r="BW32" s="96">
        <v>156.10000000000002</v>
      </c>
      <c r="BX32" s="115">
        <v>21.200000000000003</v>
      </c>
      <c r="BY32" s="114">
        <v>10.999999999999993</v>
      </c>
      <c r="BZ32" s="114">
        <v>10.200000000000003</v>
      </c>
      <c r="CA32" s="96">
        <v>31.1</v>
      </c>
      <c r="CB32" s="96">
        <v>24.5</v>
      </c>
      <c r="CC32" s="114">
        <v>51.19999999999999</v>
      </c>
      <c r="CD32" s="114">
        <v>68.30000000000001</v>
      </c>
      <c r="CE32" s="96">
        <v>158.10000000000002</v>
      </c>
      <c r="CF32" s="96">
        <v>97.19999999999993</v>
      </c>
      <c r="CG32" s="96">
        <v>40.40000000000009</v>
      </c>
      <c r="CH32" s="114">
        <v>10.100000000000023</v>
      </c>
      <c r="CI32" s="114">
        <v>71.39999999999986</v>
      </c>
      <c r="CJ32" s="115">
        <v>6.1</v>
      </c>
      <c r="CK32" s="114">
        <v>5.299999999999999</v>
      </c>
      <c r="CL32" s="114">
        <v>61.1</v>
      </c>
      <c r="CM32" s="91">
        <v>-88.30000000000001</v>
      </c>
      <c r="CN32" s="114">
        <v>4.000000000000009</v>
      </c>
      <c r="CO32" s="118">
        <v>-50.399999999999984</v>
      </c>
      <c r="CP32" s="114">
        <v>14.899999999999977</v>
      </c>
      <c r="CQ32" s="114">
        <v>20.80000000000001</v>
      </c>
      <c r="CR32" s="114">
        <v>-10.500000000000007</v>
      </c>
      <c r="CS32" s="96">
        <v>114.29999999999998</v>
      </c>
      <c r="CT32" s="97">
        <v>21.300000000000026</v>
      </c>
      <c r="CU32" s="96">
        <v>35.599999999999994</v>
      </c>
      <c r="CV32" s="119">
        <v>-23.200000000000003</v>
      </c>
      <c r="CW32" s="114">
        <v>4.200000000000003</v>
      </c>
      <c r="CX32" s="96">
        <v>-37.300000000000004</v>
      </c>
      <c r="CY32" s="118">
        <v>-21.49999999999998</v>
      </c>
      <c r="CZ32" s="114">
        <v>11.299999999999969</v>
      </c>
      <c r="DA32" s="114">
        <v>-36.09999999999998</v>
      </c>
      <c r="DB32" s="114">
        <v>-27.900000000000006</v>
      </c>
      <c r="DC32" s="118">
        <v>64.30000000000003</v>
      </c>
      <c r="DD32" s="96">
        <v>202.29999999999995</v>
      </c>
      <c r="DE32" s="114">
        <v>6.399999999999977</v>
      </c>
      <c r="DF32" s="96">
        <v>37.50000000000006</v>
      </c>
      <c r="DG32" s="96">
        <v>313.5</v>
      </c>
      <c r="DH32" s="117">
        <v>-50.2</v>
      </c>
      <c r="DI32" s="96">
        <v>11.000000000000007</v>
      </c>
      <c r="DJ32" s="90">
        <v>-11.300000000000011</v>
      </c>
      <c r="DK32" s="96">
        <v>13.300000000000011</v>
      </c>
      <c r="DL32" s="97">
        <v>39.90000000000001</v>
      </c>
      <c r="DM32" s="118">
        <v>281.9</v>
      </c>
      <c r="DN32" s="97">
        <v>-4.400000000000034</v>
      </c>
      <c r="DO32" s="97">
        <v>21.30000000000001</v>
      </c>
      <c r="DP32" s="118">
        <v>40.10000000000002</v>
      </c>
      <c r="DQ32" s="97">
        <v>34.39999999999992</v>
      </c>
      <c r="DR32" s="118">
        <v>224.50000000000006</v>
      </c>
      <c r="DS32" s="96">
        <v>75.80000000000007</v>
      </c>
      <c r="DT32" s="113">
        <v>-11.600000000000001</v>
      </c>
      <c r="DU32" s="114">
        <v>-5.499999999999993</v>
      </c>
      <c r="DV32" s="114">
        <v>38.400999999999996</v>
      </c>
      <c r="DW32" s="114">
        <v>28.800000000000008</v>
      </c>
      <c r="DX32" s="114">
        <v>33.050000000000004</v>
      </c>
      <c r="DY32" s="114">
        <v>20.150000000000006</v>
      </c>
      <c r="DZ32" s="114">
        <v>34.198999999999984</v>
      </c>
      <c r="EA32" s="114">
        <v>41.20000000000002</v>
      </c>
      <c r="EB32" s="96">
        <v>32.79999999999998</v>
      </c>
      <c r="EC32" s="120">
        <v>114.80000000000001</v>
      </c>
      <c r="ED32" s="114">
        <v>45.799999999999955</v>
      </c>
      <c r="EE32" s="96">
        <v>376.09999999999997</v>
      </c>
      <c r="EF32" s="117">
        <v>-57.3</v>
      </c>
      <c r="EG32" s="97">
        <v>5.8999999999999915</v>
      </c>
      <c r="EH32" s="97">
        <v>66.9</v>
      </c>
      <c r="EI32" s="97">
        <v>43.099999999999994</v>
      </c>
      <c r="EJ32" s="90">
        <v>77.00000000000003</v>
      </c>
      <c r="EK32" s="90">
        <v>238.39999999999998</v>
      </c>
      <c r="EL32" s="97">
        <v>0.4800000000000182</v>
      </c>
      <c r="EM32" s="97">
        <v>47.219999999999914</v>
      </c>
      <c r="EN32" s="90">
        <v>155.80000000000007</v>
      </c>
      <c r="EO32" s="97">
        <v>81.19999999999993</v>
      </c>
      <c r="EP32" s="90">
        <v>34.20000000000016</v>
      </c>
      <c r="EQ32" s="90">
        <v>105.19999999999982</v>
      </c>
      <c r="ER32" s="113">
        <v>138.5</v>
      </c>
      <c r="ES32" s="114">
        <v>9</v>
      </c>
      <c r="ET32" s="97">
        <v>-19.100000000000023</v>
      </c>
      <c r="EU32" s="90">
        <v>-1.599999999999966</v>
      </c>
      <c r="EV32" s="90">
        <v>22.099999999999994</v>
      </c>
      <c r="EW32" s="90">
        <v>-37.70000000000002</v>
      </c>
      <c r="EX32" s="90">
        <v>-32.89999999999998</v>
      </c>
      <c r="EY32" s="90">
        <v>-9.400000000000034</v>
      </c>
      <c r="EZ32" s="90">
        <v>-22.40000000000002</v>
      </c>
      <c r="FA32" s="96">
        <v>8.700000000000088</v>
      </c>
      <c r="FB32" s="90">
        <v>15.699999999999932</v>
      </c>
      <c r="FC32" s="97">
        <v>666.4000000000001</v>
      </c>
      <c r="FD32" s="115">
        <f>'[2]StatementII'!$L$43</f>
        <v>-61.800000000000004</v>
      </c>
      <c r="FE32" s="96">
        <v>88.1</v>
      </c>
      <c r="FF32" s="96">
        <v>-43.599999999999994</v>
      </c>
      <c r="FG32" s="96">
        <v>3.5</v>
      </c>
      <c r="FH32" s="90">
        <v>-5.5</v>
      </c>
      <c r="FI32" s="97">
        <v>-49.599999999999966</v>
      </c>
      <c r="FJ32" s="97">
        <v>-53.5</v>
      </c>
      <c r="FK32" s="97">
        <v>3.599999999999909</v>
      </c>
      <c r="FL32" s="97">
        <v>29.70000000000016</v>
      </c>
      <c r="FM32" s="96">
        <v>-0.10000000000013642</v>
      </c>
      <c r="FN32" s="97">
        <v>24.200000000000045</v>
      </c>
      <c r="FO32" s="96">
        <v>534.6</v>
      </c>
      <c r="FP32" s="115">
        <v>115.2</v>
      </c>
      <c r="FQ32" s="96">
        <v>15.799999999999997</v>
      </c>
      <c r="FR32" s="97">
        <v>93.59999999999997</v>
      </c>
      <c r="FS32" s="96">
        <v>118.10000000000002</v>
      </c>
      <c r="FT32" s="96">
        <v>776.3</v>
      </c>
      <c r="FU32" s="96">
        <v>8.900000000000091</v>
      </c>
      <c r="FV32" s="96">
        <v>972</v>
      </c>
      <c r="FW32" s="96">
        <v>367.7999999999997</v>
      </c>
      <c r="FX32" s="146">
        <v>223.20000000000027</v>
      </c>
      <c r="FY32" s="96">
        <v>755.0999999999995</v>
      </c>
      <c r="FZ32" s="97">
        <v>677.3000000000006</v>
      </c>
      <c r="GA32" s="97">
        <v>239.10000000000036</v>
      </c>
      <c r="GB32" s="97">
        <v>301.3</v>
      </c>
      <c r="GC32" s="97">
        <v>751.6000000000001</v>
      </c>
      <c r="GD32" s="97">
        <v>233.79999999999995</v>
      </c>
      <c r="GE32" s="97">
        <v>125.19999999999982</v>
      </c>
      <c r="GF32" s="97">
        <v>75.90000000000032</v>
      </c>
      <c r="GG32" s="97">
        <v>211.29999999999973</v>
      </c>
      <c r="GH32" s="96">
        <v>7.900000000000091</v>
      </c>
      <c r="GI32" s="159">
        <v>99.09999999999991</v>
      </c>
      <c r="GJ32" s="159">
        <v>44.30000000000018</v>
      </c>
      <c r="GK32" s="96">
        <v>68.80000000000018</v>
      </c>
      <c r="GL32" s="159">
        <v>26.599999999999454</v>
      </c>
      <c r="GM32" s="96">
        <v>956.4000000000001</v>
      </c>
      <c r="GN32" s="203">
        <v>81.20000000000002</v>
      </c>
      <c r="GO32" s="189">
        <v>-4.300000000000011</v>
      </c>
      <c r="GP32" s="96">
        <v>20.69999999999996</v>
      </c>
      <c r="GQ32" s="189">
        <v>43.900000000000034</v>
      </c>
      <c r="GR32" s="189">
        <v>20.999999999999943</v>
      </c>
      <c r="GU32" s="173"/>
      <c r="GV32" s="173"/>
      <c r="GW32" s="173"/>
    </row>
    <row r="33" spans="1:205" s="79" customFormat="1" ht="27.75" customHeight="1">
      <c r="A33" s="79">
        <v>12024.2</v>
      </c>
      <c r="B33" s="106" t="s">
        <v>58</v>
      </c>
      <c r="C33" s="125"/>
      <c r="D33" s="125">
        <f aca="true" t="shared" si="47" ref="D33:AY33">-D26+D30</f>
        <v>-39.4</v>
      </c>
      <c r="E33" s="125">
        <f t="shared" si="47"/>
        <v>-9.4</v>
      </c>
      <c r="F33" s="125">
        <f t="shared" si="47"/>
        <v>-40.099999999999994</v>
      </c>
      <c r="G33" s="125">
        <f t="shared" si="47"/>
        <v>-31.400000000000002</v>
      </c>
      <c r="H33" s="125">
        <f t="shared" si="47"/>
        <v>-40.099999999999994</v>
      </c>
      <c r="I33" s="125">
        <f t="shared" si="47"/>
        <v>-0.30000000000003446</v>
      </c>
      <c r="J33" s="125">
        <f t="shared" si="47"/>
        <v>-23.599999999999977</v>
      </c>
      <c r="K33" s="125">
        <f t="shared" si="47"/>
        <v>9.399999999999984</v>
      </c>
      <c r="L33" s="125">
        <f t="shared" si="47"/>
        <v>0.39999999999999947</v>
      </c>
      <c r="M33" s="125">
        <f t="shared" si="47"/>
        <v>6.6</v>
      </c>
      <c r="N33" s="125">
        <f t="shared" si="47"/>
        <v>-4.200000000000004</v>
      </c>
      <c r="O33" s="125">
        <f t="shared" si="47"/>
        <v>-69.8</v>
      </c>
      <c r="P33" s="140">
        <f t="shared" si="47"/>
        <v>-39.5</v>
      </c>
      <c r="Q33" s="125">
        <f t="shared" si="47"/>
        <v>-14.30000000000003</v>
      </c>
      <c r="R33" s="125">
        <f t="shared" si="47"/>
        <v>-3.599999999999998</v>
      </c>
      <c r="S33" s="125">
        <f t="shared" si="47"/>
        <v>-18.5</v>
      </c>
      <c r="T33" s="125">
        <f t="shared" si="47"/>
        <v>-50.800000000000004</v>
      </c>
      <c r="U33" s="125">
        <f t="shared" si="47"/>
        <v>-12.09999999999999</v>
      </c>
      <c r="V33" s="125">
        <f t="shared" si="47"/>
        <v>3.5</v>
      </c>
      <c r="W33" s="125">
        <f t="shared" si="47"/>
        <v>-9.3</v>
      </c>
      <c r="X33" s="125">
        <f t="shared" si="47"/>
        <v>-22.099999999999994</v>
      </c>
      <c r="Y33" s="125">
        <f t="shared" si="47"/>
        <v>112.60000000000001</v>
      </c>
      <c r="Z33" s="125">
        <f t="shared" si="47"/>
        <v>-3.3999999999999826</v>
      </c>
      <c r="AA33" s="125">
        <f t="shared" si="47"/>
        <v>13.400000000000002</v>
      </c>
      <c r="AB33" s="140">
        <f t="shared" si="47"/>
        <v>2.8</v>
      </c>
      <c r="AC33" s="125">
        <f t="shared" si="47"/>
        <v>-8.59999999999999</v>
      </c>
      <c r="AD33" s="125">
        <f t="shared" si="47"/>
        <v>-9.40000000000001</v>
      </c>
      <c r="AE33" s="125">
        <f t="shared" si="47"/>
        <v>4.000000000000001</v>
      </c>
      <c r="AF33" s="125">
        <f t="shared" si="47"/>
        <v>3.8999999999999773</v>
      </c>
      <c r="AG33" s="125">
        <f t="shared" si="47"/>
        <v>-10.399999999999888</v>
      </c>
      <c r="AH33" s="125">
        <f t="shared" si="47"/>
        <v>-21.100000000000044</v>
      </c>
      <c r="AI33" s="125">
        <f t="shared" si="47"/>
        <v>9.600000000000119</v>
      </c>
      <c r="AJ33" s="125">
        <f t="shared" si="47"/>
        <v>172.29999999999987</v>
      </c>
      <c r="AK33" s="125">
        <f t="shared" si="47"/>
        <v>280</v>
      </c>
      <c r="AL33" s="125">
        <f t="shared" si="47"/>
        <v>58.49999999999995</v>
      </c>
      <c r="AM33" s="125">
        <f t="shared" si="47"/>
        <v>285.3</v>
      </c>
      <c r="AN33" s="140">
        <f t="shared" si="47"/>
        <v>-2.6</v>
      </c>
      <c r="AO33" s="125">
        <f t="shared" si="47"/>
        <v>17.9</v>
      </c>
      <c r="AP33" s="125">
        <f t="shared" si="47"/>
        <v>-97.8</v>
      </c>
      <c r="AQ33" s="125">
        <f t="shared" si="47"/>
        <v>19.50000000000001</v>
      </c>
      <c r="AR33" s="125">
        <f t="shared" si="47"/>
        <v>16.000000000000018</v>
      </c>
      <c r="AS33" s="125">
        <f t="shared" si="47"/>
        <v>19.1</v>
      </c>
      <c r="AT33" s="125">
        <f t="shared" si="47"/>
        <v>252.70000000000005</v>
      </c>
      <c r="AU33" s="125">
        <f t="shared" si="47"/>
        <v>21.100000000000023</v>
      </c>
      <c r="AV33" s="125">
        <f t="shared" si="47"/>
        <v>47.699999999999996</v>
      </c>
      <c r="AW33" s="125">
        <f t="shared" si="47"/>
        <v>143.89999999999992</v>
      </c>
      <c r="AX33" s="125">
        <f t="shared" si="47"/>
        <v>271.5</v>
      </c>
      <c r="AY33" s="125">
        <f t="shared" si="47"/>
        <v>97.2000000000001</v>
      </c>
      <c r="AZ33" s="140">
        <v>44.49999999999999</v>
      </c>
      <c r="BA33" s="125">
        <v>152.3</v>
      </c>
      <c r="BB33" s="125">
        <v>286.5</v>
      </c>
      <c r="BC33" s="125">
        <v>21.899999999999977</v>
      </c>
      <c r="BD33" s="125">
        <v>17.60000000000008</v>
      </c>
      <c r="BE33" s="125">
        <v>1.8999999999998636</v>
      </c>
      <c r="BF33" s="125">
        <v>124.60000000000002</v>
      </c>
      <c r="BG33" s="125">
        <v>37.500000000000114</v>
      </c>
      <c r="BH33" s="125">
        <v>153.69999999999993</v>
      </c>
      <c r="BI33" s="125">
        <v>-19</v>
      </c>
      <c r="BJ33" s="125">
        <v>183.9999999999999</v>
      </c>
      <c r="BK33" s="125">
        <v>51.00000000000034</v>
      </c>
      <c r="BL33" s="140">
        <v>5.500000000000001</v>
      </c>
      <c r="BM33" s="125">
        <v>-0.9000000000000048</v>
      </c>
      <c r="BN33" s="125">
        <v>20.1</v>
      </c>
      <c r="BO33" s="125">
        <v>98.39999999999999</v>
      </c>
      <c r="BP33" s="122">
        <v>35.10000000000002</v>
      </c>
      <c r="BQ33" s="125">
        <v>30.00000000000003</v>
      </c>
      <c r="BR33" s="95">
        <v>-8.900000000000063</v>
      </c>
      <c r="BS33" s="128">
        <v>34.69999999999996</v>
      </c>
      <c r="BT33" s="95">
        <v>38.700000000000074</v>
      </c>
      <c r="BU33" s="122">
        <v>24.19999999999996</v>
      </c>
      <c r="BV33" s="122">
        <v>-4.599999999999966</v>
      </c>
      <c r="BW33" s="96">
        <v>34.30000000000001</v>
      </c>
      <c r="BX33" s="129">
        <v>29.20000000000001</v>
      </c>
      <c r="BY33" s="128">
        <v>0.3999999999999915</v>
      </c>
      <c r="BZ33" s="128">
        <v>9.799999999999997</v>
      </c>
      <c r="CA33" s="122">
        <v>26.30000000000002</v>
      </c>
      <c r="CB33" s="122">
        <v>10.199999999999989</v>
      </c>
      <c r="CC33" s="128">
        <v>30.199999999999946</v>
      </c>
      <c r="CD33" s="128">
        <v>-14.399999999999935</v>
      </c>
      <c r="CE33" s="122">
        <v>166.9</v>
      </c>
      <c r="CF33" s="122">
        <v>-17.700000000000102</v>
      </c>
      <c r="CG33" s="122">
        <v>20.300000000000182</v>
      </c>
      <c r="CH33" s="128">
        <v>19.300000000000068</v>
      </c>
      <c r="CI33" s="128">
        <v>26.29999999999984</v>
      </c>
      <c r="CJ33" s="129">
        <v>-14.9</v>
      </c>
      <c r="CK33" s="128">
        <v>-0.9999999999999947</v>
      </c>
      <c r="CL33" s="128">
        <v>8.100000000000009</v>
      </c>
      <c r="CM33" s="128">
        <v>-100.40000000000003</v>
      </c>
      <c r="CN33" s="128">
        <v>-14.299999999999983</v>
      </c>
      <c r="CO33" s="121">
        <v>-45.900000000000034</v>
      </c>
      <c r="CP33" s="128">
        <v>-0.49999999999994316</v>
      </c>
      <c r="CQ33" s="128">
        <v>42.89999999999998</v>
      </c>
      <c r="CR33" s="128">
        <v>-29.400000000000006</v>
      </c>
      <c r="CS33" s="122">
        <v>143.99999999999997</v>
      </c>
      <c r="CT33" s="95">
        <v>21.400000000000027</v>
      </c>
      <c r="CU33" s="122">
        <v>-9.4</v>
      </c>
      <c r="CV33" s="132">
        <v>0.799999999999998</v>
      </c>
      <c r="CW33" s="128">
        <v>104.20000000000002</v>
      </c>
      <c r="CX33" s="122">
        <v>36.39999999999999</v>
      </c>
      <c r="CY33" s="121">
        <v>-1.9999999999999787</v>
      </c>
      <c r="CZ33" s="128">
        <v>43.09999999999985</v>
      </c>
      <c r="DA33" s="128">
        <v>-4.09999999999982</v>
      </c>
      <c r="DB33" s="128">
        <v>43.51999999999995</v>
      </c>
      <c r="DC33" s="121">
        <v>118.08000000000001</v>
      </c>
      <c r="DD33" s="122">
        <v>179.19999999999993</v>
      </c>
      <c r="DE33" s="128">
        <v>-1.3000000000000114</v>
      </c>
      <c r="DF33" s="122">
        <v>7.799999999999983</v>
      </c>
      <c r="DG33" s="122">
        <v>259.09999999999997</v>
      </c>
      <c r="DH33" s="117">
        <v>-3.0000000000000107</v>
      </c>
      <c r="DI33" s="96">
        <v>86.10000000000004</v>
      </c>
      <c r="DJ33" s="94">
        <v>-45.69999999999999</v>
      </c>
      <c r="DK33" s="128">
        <v>24.699999999999974</v>
      </c>
      <c r="DL33" s="95">
        <v>22.299999999999983</v>
      </c>
      <c r="DM33" s="121">
        <v>263.90000000000003</v>
      </c>
      <c r="DN33" s="95">
        <v>17.100000000000023</v>
      </c>
      <c r="DO33" s="95">
        <v>-26.80000000000001</v>
      </c>
      <c r="DP33" s="121">
        <v>-25</v>
      </c>
      <c r="DQ33" s="95">
        <v>26.099999999999852</v>
      </c>
      <c r="DR33" s="121">
        <v>160.00000000000017</v>
      </c>
      <c r="DS33" s="122">
        <v>-13.799999999999955</v>
      </c>
      <c r="DT33" s="127">
        <v>-31.7</v>
      </c>
      <c r="DU33" s="128">
        <v>-110.49999999999999</v>
      </c>
      <c r="DV33" s="128">
        <v>-9.829000000000008</v>
      </c>
      <c r="DW33" s="128">
        <v>44.93000000000001</v>
      </c>
      <c r="DX33" s="128">
        <v>-12.750000000000028</v>
      </c>
      <c r="DY33" s="128">
        <v>26.45000000000003</v>
      </c>
      <c r="DZ33" s="128">
        <v>95.29899999999999</v>
      </c>
      <c r="EA33" s="128">
        <v>30.900000000000034</v>
      </c>
      <c r="EB33" s="122">
        <v>-23.400000000000034</v>
      </c>
      <c r="EC33" s="128">
        <v>173.39999999999995</v>
      </c>
      <c r="ED33" s="128">
        <v>66.79999999999998</v>
      </c>
      <c r="EE33" s="122">
        <v>320.20000000000005</v>
      </c>
      <c r="EF33" s="131">
        <v>-85.1</v>
      </c>
      <c r="EG33" s="95">
        <v>-3.7</v>
      </c>
      <c r="EH33" s="95">
        <v>28.40000000000004</v>
      </c>
      <c r="EI33" s="95">
        <v>-13.000000000000036</v>
      </c>
      <c r="EJ33" s="94">
        <v>119.00000000000011</v>
      </c>
      <c r="EK33" s="95">
        <v>216.39999999999984</v>
      </c>
      <c r="EL33" s="95">
        <v>-37.01999999999998</v>
      </c>
      <c r="EM33" s="95">
        <v>30.5</v>
      </c>
      <c r="EN33" s="94">
        <v>120.30000000000007</v>
      </c>
      <c r="EO33" s="95">
        <v>52.899999999999864</v>
      </c>
      <c r="EP33" s="94">
        <v>1.1000000000001364</v>
      </c>
      <c r="EQ33" s="94">
        <v>-196.30000000000024</v>
      </c>
      <c r="ER33" s="127">
        <v>71.2</v>
      </c>
      <c r="ES33" s="128">
        <v>61.8</v>
      </c>
      <c r="ET33" s="95">
        <v>-72.60000000000001</v>
      </c>
      <c r="EU33" s="94">
        <v>75.30000000000005</v>
      </c>
      <c r="EV33" s="94">
        <v>63.099999999999966</v>
      </c>
      <c r="EW33" s="94">
        <v>-173.80000000000007</v>
      </c>
      <c r="EX33" s="94">
        <v>-34.49999999999993</v>
      </c>
      <c r="EY33" s="94">
        <v>39.39999999999992</v>
      </c>
      <c r="EZ33" s="94">
        <v>39.50000000000003</v>
      </c>
      <c r="FA33" s="122">
        <v>-22.09999999999995</v>
      </c>
      <c r="FB33" s="94">
        <v>49.29999999999991</v>
      </c>
      <c r="FC33" s="95">
        <v>384.4000000000001</v>
      </c>
      <c r="FD33" s="129">
        <f>'[2]StatementII'!$L$44</f>
        <v>-111</v>
      </c>
      <c r="FE33" s="122">
        <v>144.79999999999998</v>
      </c>
      <c r="FF33" s="122">
        <v>-56.89999999999999</v>
      </c>
      <c r="FG33" s="122">
        <v>12.299999999999994</v>
      </c>
      <c r="FH33" s="94">
        <v>111.09999999999998</v>
      </c>
      <c r="FI33" s="95">
        <v>30.300000000000054</v>
      </c>
      <c r="FJ33" s="95">
        <v>-110.19999999999999</v>
      </c>
      <c r="FK33" s="95">
        <v>95.19999999999987</v>
      </c>
      <c r="FL33" s="95">
        <v>89.1000000000002</v>
      </c>
      <c r="FM33" s="122">
        <v>223.19999999999976</v>
      </c>
      <c r="FN33" s="95">
        <v>126.90000000000009</v>
      </c>
      <c r="FO33" s="96">
        <v>701</v>
      </c>
      <c r="FP33" s="129">
        <v>159.1</v>
      </c>
      <c r="FQ33" s="122">
        <v>162.4</v>
      </c>
      <c r="FR33" s="95">
        <v>231.39999999999986</v>
      </c>
      <c r="FS33" s="122">
        <v>211.20000000000005</v>
      </c>
      <c r="FT33" s="122">
        <v>959</v>
      </c>
      <c r="FU33" s="122">
        <v>554.8000000000006</v>
      </c>
      <c r="FV33" s="122">
        <v>1060.1</v>
      </c>
      <c r="FW33" s="122">
        <v>517.3999999999996</v>
      </c>
      <c r="FX33" s="146">
        <v>366.09999999999945</v>
      </c>
      <c r="FY33" s="122">
        <v>708.8000000000002</v>
      </c>
      <c r="FZ33" s="95">
        <v>1033.9000000000005</v>
      </c>
      <c r="GA33" s="95">
        <v>331.5000000000009</v>
      </c>
      <c r="GB33" s="95">
        <v>-20.27000000000003</v>
      </c>
      <c r="GC33" s="95">
        <v>768.7700000000001</v>
      </c>
      <c r="GD33" s="95">
        <v>223.89999999999998</v>
      </c>
      <c r="GE33" s="95">
        <v>70.19999999999982</v>
      </c>
      <c r="GF33" s="95">
        <v>8.300000000000182</v>
      </c>
      <c r="GG33" s="95">
        <v>205.19999999999982</v>
      </c>
      <c r="GH33" s="122">
        <v>-312.6</v>
      </c>
      <c r="GI33" s="161">
        <v>109.5999999999998</v>
      </c>
      <c r="GJ33" s="161">
        <v>46.20000000000027</v>
      </c>
      <c r="GK33" s="122">
        <v>117.60000000000036</v>
      </c>
      <c r="GL33" s="161">
        <v>162.6999999999996</v>
      </c>
      <c r="GM33" s="122">
        <v>1079.1</v>
      </c>
      <c r="GN33" s="201">
        <v>292.09999999999997</v>
      </c>
      <c r="GO33" s="208">
        <v>159.2000000000001</v>
      </c>
      <c r="GP33" s="122">
        <v>45.59999999999985</v>
      </c>
      <c r="GQ33" s="208">
        <v>-273.79999999999995</v>
      </c>
      <c r="GR33" s="208">
        <v>181.19999999999996</v>
      </c>
      <c r="GU33" s="173"/>
      <c r="GV33" s="173"/>
      <c r="GW33" s="173"/>
    </row>
    <row r="34" spans="1:205" s="79" customFormat="1" ht="32.25" customHeight="1">
      <c r="A34" s="79">
        <v>2790.1</v>
      </c>
      <c r="B34" s="80" t="s">
        <v>32</v>
      </c>
      <c r="C34" s="125"/>
      <c r="D34" s="125">
        <f aca="true" t="shared" si="48" ref="D34:AM34">D25+D33</f>
        <v>4.799999999999997</v>
      </c>
      <c r="E34" s="125">
        <f t="shared" si="48"/>
        <v>-18.70000000000003</v>
      </c>
      <c r="F34" s="125">
        <f t="shared" si="48"/>
        <v>101.30000000000001</v>
      </c>
      <c r="G34" s="125">
        <f t="shared" si="48"/>
        <v>-77.20000000000002</v>
      </c>
      <c r="H34" s="125">
        <f t="shared" si="48"/>
        <v>69.40000000000003</v>
      </c>
      <c r="I34" s="125">
        <f t="shared" si="48"/>
        <v>-29.70000000000011</v>
      </c>
      <c r="J34" s="125">
        <f t="shared" si="48"/>
        <v>-71.29999999999997</v>
      </c>
      <c r="K34" s="125">
        <f t="shared" si="48"/>
        <v>138.89999999999992</v>
      </c>
      <c r="L34" s="125">
        <f t="shared" si="48"/>
        <v>53.20000000000015</v>
      </c>
      <c r="M34" s="125">
        <f t="shared" si="48"/>
        <v>-42.200000000000124</v>
      </c>
      <c r="N34" s="125">
        <f t="shared" si="48"/>
        <v>-23.799999999999912</v>
      </c>
      <c r="O34" s="125">
        <f t="shared" si="48"/>
        <v>19.79999999999977</v>
      </c>
      <c r="P34" s="140">
        <f t="shared" si="48"/>
        <v>160.8</v>
      </c>
      <c r="Q34" s="125">
        <f t="shared" si="48"/>
        <v>61.79999999999994</v>
      </c>
      <c r="R34" s="125">
        <f t="shared" si="48"/>
        <v>36.400000000000006</v>
      </c>
      <c r="S34" s="125">
        <f t="shared" si="48"/>
        <v>-8.800000000000068</v>
      </c>
      <c r="T34" s="125">
        <f t="shared" si="48"/>
        <v>-21.09999999999993</v>
      </c>
      <c r="U34" s="125">
        <f t="shared" si="48"/>
        <v>-18.200000000000042</v>
      </c>
      <c r="V34" s="125">
        <f t="shared" si="48"/>
        <v>219.40000000000015</v>
      </c>
      <c r="W34" s="125">
        <f t="shared" si="48"/>
        <v>-79.6999999999998</v>
      </c>
      <c r="X34" s="125">
        <f t="shared" si="48"/>
        <v>43.69999999999993</v>
      </c>
      <c r="Y34" s="125">
        <f t="shared" si="48"/>
        <v>-53.400000000000986</v>
      </c>
      <c r="Z34" s="125">
        <f t="shared" si="48"/>
        <v>-72.59999999999985</v>
      </c>
      <c r="AA34" s="125">
        <f t="shared" si="48"/>
        <v>-259.70000000000016</v>
      </c>
      <c r="AB34" s="140">
        <f t="shared" si="48"/>
        <v>-50.99999999999998</v>
      </c>
      <c r="AC34" s="125">
        <f t="shared" si="48"/>
        <v>-120.56999999999996</v>
      </c>
      <c r="AD34" s="125">
        <f t="shared" si="48"/>
        <v>183.17000000000004</v>
      </c>
      <c r="AE34" s="125">
        <f t="shared" si="48"/>
        <v>41.40000000000002</v>
      </c>
      <c r="AF34" s="125">
        <f t="shared" si="48"/>
        <v>-132.70000000000005</v>
      </c>
      <c r="AG34" s="125">
        <f t="shared" si="48"/>
        <v>84.10000000000011</v>
      </c>
      <c r="AH34" s="125">
        <f t="shared" si="48"/>
        <v>-171.3</v>
      </c>
      <c r="AI34" s="125">
        <f t="shared" si="48"/>
        <v>-103.29999999999922</v>
      </c>
      <c r="AJ34" s="125">
        <f t="shared" si="48"/>
        <v>105.50000000000009</v>
      </c>
      <c r="AK34" s="125">
        <f t="shared" si="48"/>
        <v>82.69999999999982</v>
      </c>
      <c r="AL34" s="125">
        <f t="shared" si="48"/>
        <v>408.3</v>
      </c>
      <c r="AM34" s="125">
        <f t="shared" si="48"/>
        <v>57.2000000000001</v>
      </c>
      <c r="AN34" s="140">
        <v>5.1</v>
      </c>
      <c r="AO34" s="95">
        <v>-83</v>
      </c>
      <c r="AP34" s="94">
        <v>-1.5</v>
      </c>
      <c r="AQ34" s="122">
        <v>-191.2</v>
      </c>
      <c r="AR34" s="122">
        <v>-91.19999999999982</v>
      </c>
      <c r="AS34" s="125">
        <v>-97.1</v>
      </c>
      <c r="AT34" s="130">
        <v>51.1</v>
      </c>
      <c r="AU34" s="122">
        <v>-111</v>
      </c>
      <c r="AV34" s="122">
        <v>18.7</v>
      </c>
      <c r="AW34" s="95">
        <v>-16.9</v>
      </c>
      <c r="AX34" s="128">
        <v>175.7</v>
      </c>
      <c r="AY34" s="122">
        <v>-26.4</v>
      </c>
      <c r="AZ34" s="131">
        <v>66.59999999999997</v>
      </c>
      <c r="BA34" s="128">
        <v>36.90000000000016</v>
      </c>
      <c r="BB34" s="128">
        <v>294.80000000000024</v>
      </c>
      <c r="BC34" s="147">
        <v>-110.30000000000047</v>
      </c>
      <c r="BD34" s="147">
        <v>-86.69999999999919</v>
      </c>
      <c r="BE34" s="147">
        <v>-43.100000000000506</v>
      </c>
      <c r="BF34" s="122">
        <v>-23.100000000000477</v>
      </c>
      <c r="BG34" s="122">
        <v>22.500000000001677</v>
      </c>
      <c r="BH34" s="95">
        <v>92.9999999999981</v>
      </c>
      <c r="BI34" s="95">
        <v>-106.3999999999995</v>
      </c>
      <c r="BJ34" s="122">
        <v>175.69999999999874</v>
      </c>
      <c r="BK34" s="122">
        <v>-198.69999999999882</v>
      </c>
      <c r="BL34" s="131">
        <v>73.40000000000005</v>
      </c>
      <c r="BM34" s="122">
        <v>-121.60000000000022</v>
      </c>
      <c r="BN34" s="122">
        <v>336.5000000000002</v>
      </c>
      <c r="BO34" s="122">
        <v>-96.40000000000049</v>
      </c>
      <c r="BP34" s="122">
        <v>35.40000000000023</v>
      </c>
      <c r="BQ34" s="125">
        <v>139.90000000000046</v>
      </c>
      <c r="BR34" s="95">
        <v>-112.6000000000003</v>
      </c>
      <c r="BS34" s="128">
        <v>-45.20000000000067</v>
      </c>
      <c r="BT34" s="95">
        <v>106.09999999999974</v>
      </c>
      <c r="BU34" s="122">
        <v>-33.899999999998556</v>
      </c>
      <c r="BV34" s="122">
        <v>135.60000000000065</v>
      </c>
      <c r="BW34" s="122">
        <v>-321.5000000000005</v>
      </c>
      <c r="BX34" s="129">
        <v>188.11000000000007</v>
      </c>
      <c r="BY34" s="128">
        <v>-103.51000000000019</v>
      </c>
      <c r="BZ34" s="128">
        <v>235.00000000000026</v>
      </c>
      <c r="CA34" s="122">
        <v>-79.00000000000017</v>
      </c>
      <c r="CB34" s="122">
        <v>99.90000000000094</v>
      </c>
      <c r="CC34" s="128">
        <v>73.29999999999961</v>
      </c>
      <c r="CD34" s="128">
        <v>-126.1000000000007</v>
      </c>
      <c r="CE34" s="122">
        <v>79.30000000000018</v>
      </c>
      <c r="CF34" s="122">
        <v>-114.89999999999935</v>
      </c>
      <c r="CG34" s="122">
        <v>-103.40000000000083</v>
      </c>
      <c r="CH34" s="128">
        <v>110.72495000000043</v>
      </c>
      <c r="CI34" s="128">
        <v>-107.32495000000006</v>
      </c>
      <c r="CJ34" s="129">
        <v>30.4</v>
      </c>
      <c r="CK34" s="128">
        <v>-36.899999999999906</v>
      </c>
      <c r="CL34" s="128">
        <v>305.00000000000017</v>
      </c>
      <c r="CM34" s="128">
        <v>-160.4000000000005</v>
      </c>
      <c r="CN34" s="128">
        <v>64.80000000000032</v>
      </c>
      <c r="CO34" s="121">
        <v>-47.200000000000045</v>
      </c>
      <c r="CP34" s="128">
        <v>86.49999999999937</v>
      </c>
      <c r="CQ34" s="128">
        <v>-16.799999999998477</v>
      </c>
      <c r="CR34" s="128">
        <v>-23.20000000000124</v>
      </c>
      <c r="CS34" s="122">
        <v>-111.19999999999945</v>
      </c>
      <c r="CT34" s="95">
        <v>-79.09999999999891</v>
      </c>
      <c r="CU34" s="122">
        <v>-315.00000000000136</v>
      </c>
      <c r="CV34" s="132">
        <v>91.30800000000002</v>
      </c>
      <c r="CW34" s="128">
        <v>-28.699999999999974</v>
      </c>
      <c r="CX34" s="122">
        <v>181.49999999999994</v>
      </c>
      <c r="CY34" s="121">
        <v>-97.60799999999975</v>
      </c>
      <c r="CZ34" s="128">
        <v>25.899999999999864</v>
      </c>
      <c r="DA34" s="128">
        <v>-71.79999999999981</v>
      </c>
      <c r="DB34" s="128">
        <v>-54.54900000000061</v>
      </c>
      <c r="DC34" s="121">
        <v>107.20100000000099</v>
      </c>
      <c r="DD34" s="95">
        <v>234.64399999999932</v>
      </c>
      <c r="DE34" s="128">
        <v>-140.19999999999965</v>
      </c>
      <c r="DF34" s="122">
        <v>-103.50000000000094</v>
      </c>
      <c r="DG34" s="95">
        <v>61.10400000000058</v>
      </c>
      <c r="DH34" s="117">
        <v>95.20800000000003</v>
      </c>
      <c r="DI34" s="97">
        <v>-42.6080000000001</v>
      </c>
      <c r="DJ34" s="94">
        <v>152.8000000000001</v>
      </c>
      <c r="DK34" s="128">
        <v>-80.19999999999946</v>
      </c>
      <c r="DL34" s="95">
        <v>64.69999999999918</v>
      </c>
      <c r="DM34" s="121">
        <v>266.4000000000015</v>
      </c>
      <c r="DN34" s="95">
        <v>6.0999999999989996</v>
      </c>
      <c r="DO34" s="95">
        <v>-113.70000000000039</v>
      </c>
      <c r="DP34" s="121">
        <v>21.80000000000041</v>
      </c>
      <c r="DQ34" s="95">
        <v>-113.80000000000081</v>
      </c>
      <c r="DR34" s="121">
        <v>89.50000000000006</v>
      </c>
      <c r="DS34" s="122">
        <v>-201.29999999999816</v>
      </c>
      <c r="DT34" s="127">
        <v>-52.791999999999966</v>
      </c>
      <c r="DU34" s="128">
        <v>-242.9079999999999</v>
      </c>
      <c r="DV34" s="128">
        <v>210.84599999999992</v>
      </c>
      <c r="DW34" s="128">
        <v>-135.09500000000017</v>
      </c>
      <c r="DX34" s="128">
        <v>3.499999999999716</v>
      </c>
      <c r="DY34" s="128">
        <v>27.349999999999795</v>
      </c>
      <c r="DZ34" s="128">
        <v>26.498999999999626</v>
      </c>
      <c r="EA34" s="128">
        <v>-22.599999999997777</v>
      </c>
      <c r="EB34" s="122">
        <v>-24.700000000002603</v>
      </c>
      <c r="EC34" s="128">
        <v>-44.79999999999879</v>
      </c>
      <c r="ED34" s="128">
        <v>50.20000000000047</v>
      </c>
      <c r="EE34" s="122">
        <v>294.90000000000043</v>
      </c>
      <c r="EF34" s="131">
        <v>47.2</v>
      </c>
      <c r="EG34" s="95">
        <v>-81.3</v>
      </c>
      <c r="EH34" s="95">
        <v>317.5920000000001</v>
      </c>
      <c r="EI34" s="95">
        <v>-95.89999999999941</v>
      </c>
      <c r="EJ34" s="94">
        <v>112.79999999999882</v>
      </c>
      <c r="EK34" s="94">
        <v>178.99999999999983</v>
      </c>
      <c r="EL34" s="95">
        <v>-42.98999999999984</v>
      </c>
      <c r="EM34" s="95">
        <v>-3.9899999999987585</v>
      </c>
      <c r="EN34" s="94">
        <v>23.499999999999204</v>
      </c>
      <c r="EO34" s="95">
        <v>-23.100000000000023</v>
      </c>
      <c r="EP34" s="94">
        <v>102.80000000000064</v>
      </c>
      <c r="EQ34" s="94">
        <v>-626.0999999999998</v>
      </c>
      <c r="ER34" s="129">
        <v>278.40799999999984</v>
      </c>
      <c r="ES34" s="128">
        <v>-18.90000000000032</v>
      </c>
      <c r="ET34" s="95">
        <v>81.59200000000067</v>
      </c>
      <c r="EU34" s="94">
        <v>80.29999999999939</v>
      </c>
      <c r="EV34" s="94">
        <v>58.900000000000375</v>
      </c>
      <c r="EW34" s="94">
        <v>-72.30000000000047</v>
      </c>
      <c r="EX34" s="94">
        <v>45.90000000000117</v>
      </c>
      <c r="EY34" s="94">
        <v>118.00000000000068</v>
      </c>
      <c r="EZ34" s="94">
        <v>54.099999999997294</v>
      </c>
      <c r="FA34" s="122">
        <v>-27.199999999997658</v>
      </c>
      <c r="FB34" s="94">
        <v>87.09999999999752</v>
      </c>
      <c r="FC34" s="95">
        <v>-528.3000000000009</v>
      </c>
      <c r="FD34" s="129">
        <f>'[2]StatementII'!$L$45</f>
        <v>98.40000000000008</v>
      </c>
      <c r="FE34" s="122">
        <v>-22.90000000000019</v>
      </c>
      <c r="FF34" s="122">
        <v>-43.300000000000125</v>
      </c>
      <c r="FG34" s="122">
        <v>-124.09999999999951</v>
      </c>
      <c r="FH34" s="94">
        <v>37.89999999999926</v>
      </c>
      <c r="FI34" s="95">
        <v>100.90000000000049</v>
      </c>
      <c r="FJ34" s="95">
        <v>-156.27999999999994</v>
      </c>
      <c r="FK34" s="95">
        <v>63.88999999999879</v>
      </c>
      <c r="FL34" s="95">
        <v>-90.20999999999933</v>
      </c>
      <c r="FM34" s="122">
        <v>52.700000000000045</v>
      </c>
      <c r="FN34" s="95">
        <v>-4.69999999999763</v>
      </c>
      <c r="FO34" s="96">
        <v>-9.100000000001941</v>
      </c>
      <c r="FP34" s="129">
        <v>165.19999999999987</v>
      </c>
      <c r="FQ34" s="122">
        <v>-33.59999999999994</v>
      </c>
      <c r="FR34" s="95">
        <v>104.39999999999978</v>
      </c>
      <c r="FS34" s="122">
        <v>40.49999999999983</v>
      </c>
      <c r="FT34" s="122">
        <v>708.1000000000001</v>
      </c>
      <c r="FU34" s="122">
        <v>216.59999999999968</v>
      </c>
      <c r="FV34" s="122">
        <v>445</v>
      </c>
      <c r="FW34" s="122">
        <v>188.59999999999945</v>
      </c>
      <c r="FX34" s="146">
        <v>-361.1000000000006</v>
      </c>
      <c r="FY34" s="122">
        <v>157.59999999999877</v>
      </c>
      <c r="FZ34" s="95">
        <v>770.2000000000035</v>
      </c>
      <c r="GA34" s="95">
        <v>-679.799999999999</v>
      </c>
      <c r="GB34" s="95">
        <v>-68.09999999999984</v>
      </c>
      <c r="GC34" s="95">
        <v>425.30000000000007</v>
      </c>
      <c r="GD34" s="95">
        <v>26.90000000000032</v>
      </c>
      <c r="GE34" s="95">
        <v>-502.9000000000006</v>
      </c>
      <c r="GF34" s="95">
        <v>-353.2999999999985</v>
      </c>
      <c r="GG34" s="95">
        <v>38.21999999999878</v>
      </c>
      <c r="GH34" s="160">
        <v>-651.1200000000002</v>
      </c>
      <c r="GI34" s="161">
        <v>-5.1000000000008185</v>
      </c>
      <c r="GJ34" s="161">
        <v>-246.19999999999823</v>
      </c>
      <c r="GK34" s="122">
        <v>-149.4999999999991</v>
      </c>
      <c r="GL34" s="161">
        <v>44.300000000001546</v>
      </c>
      <c r="GM34" s="122">
        <v>130.29999999999654</v>
      </c>
      <c r="GN34" s="201">
        <v>403.79999999999984</v>
      </c>
      <c r="GO34" s="208">
        <v>12.500000000000341</v>
      </c>
      <c r="GP34" s="122">
        <v>119.39999999999941</v>
      </c>
      <c r="GQ34" s="208">
        <v>-588.4999999999994</v>
      </c>
      <c r="GR34" s="208">
        <v>247.39999999999986</v>
      </c>
      <c r="GU34" s="173"/>
      <c r="GV34" s="173"/>
      <c r="GW34" s="173"/>
    </row>
    <row r="35" spans="1:205" s="79" customFormat="1" ht="18">
      <c r="A35" s="79">
        <v>9234.1</v>
      </c>
      <c r="B35" s="103"/>
      <c r="C35" s="124"/>
      <c r="D35" s="125"/>
      <c r="E35" s="91"/>
      <c r="F35" s="91"/>
      <c r="G35" s="91"/>
      <c r="H35" s="91"/>
      <c r="I35" s="112"/>
      <c r="J35" s="112"/>
      <c r="K35" s="112"/>
      <c r="L35" s="112"/>
      <c r="M35" s="112"/>
      <c r="N35" s="112"/>
      <c r="O35" s="148"/>
      <c r="P35" s="113"/>
      <c r="S35" s="97"/>
      <c r="W35" s="114"/>
      <c r="Y35" s="96"/>
      <c r="AB35" s="100"/>
      <c r="AE35" s="96"/>
      <c r="AF35" s="96"/>
      <c r="AH35" s="96"/>
      <c r="AJ35" s="96"/>
      <c r="AK35" s="96"/>
      <c r="AL35" s="96"/>
      <c r="AN35" s="113"/>
      <c r="AO35" s="97"/>
      <c r="AP35" s="149"/>
      <c r="AQ35" s="96"/>
      <c r="AR35" s="96"/>
      <c r="AV35" s="96"/>
      <c r="AX35" s="96"/>
      <c r="AY35" s="96"/>
      <c r="AZ35" s="117"/>
      <c r="BB35" s="104"/>
      <c r="BC35" s="147"/>
      <c r="BD35" s="97"/>
      <c r="BE35" s="97"/>
      <c r="BF35" s="96"/>
      <c r="BG35" s="96"/>
      <c r="BH35" s="97"/>
      <c r="BI35" s="97"/>
      <c r="BJ35" s="96"/>
      <c r="BL35" s="113"/>
      <c r="BM35" s="96"/>
      <c r="BN35" s="96"/>
      <c r="BO35" s="96"/>
      <c r="BP35" s="96"/>
      <c r="BS35" s="114"/>
      <c r="BT35" s="97"/>
      <c r="BU35" s="96"/>
      <c r="BV35" s="96"/>
      <c r="BX35" s="100"/>
      <c r="BY35" s="96"/>
      <c r="BZ35" s="96"/>
      <c r="CB35" s="134"/>
      <c r="CC35" s="128"/>
      <c r="CD35" s="114"/>
      <c r="CE35" s="96"/>
      <c r="CG35" s="96"/>
      <c r="CI35" s="114"/>
      <c r="CJ35" s="150"/>
      <c r="CK35" s="104"/>
      <c r="CL35" s="114"/>
      <c r="CN35" s="114"/>
      <c r="CO35" s="121"/>
      <c r="CQ35" s="104"/>
      <c r="CR35" s="114"/>
      <c r="CS35" s="96"/>
      <c r="CT35" s="97"/>
      <c r="CU35" s="96"/>
      <c r="CV35" s="100"/>
      <c r="CW35" s="104"/>
      <c r="CX35" s="96"/>
      <c r="DA35" s="120"/>
      <c r="DC35" s="104"/>
      <c r="DE35" s="114"/>
      <c r="DF35" s="96"/>
      <c r="DH35" s="100"/>
      <c r="DL35" s="97"/>
      <c r="DM35" s="121"/>
      <c r="DN35" s="97"/>
      <c r="DO35" s="97"/>
      <c r="DP35" s="121"/>
      <c r="DR35" s="121"/>
      <c r="DS35" s="122"/>
      <c r="DT35" s="113"/>
      <c r="DU35" s="104"/>
      <c r="DV35" s="114"/>
      <c r="DW35" s="114"/>
      <c r="DX35" s="114"/>
      <c r="DY35" s="104"/>
      <c r="DZ35" s="114"/>
      <c r="EA35" s="114"/>
      <c r="EB35" s="96"/>
      <c r="EC35" s="120"/>
      <c r="ED35" s="104"/>
      <c r="EE35" s="96"/>
      <c r="EF35" s="117"/>
      <c r="EG35" s="96"/>
      <c r="EH35" s="95"/>
      <c r="EI35" s="122"/>
      <c r="EJ35" s="94"/>
      <c r="EK35" s="93"/>
      <c r="EL35" s="97"/>
      <c r="EM35" s="97"/>
      <c r="EN35" s="94"/>
      <c r="EO35" s="97"/>
      <c r="EP35" s="94"/>
      <c r="EQ35" s="94"/>
      <c r="ER35" s="117"/>
      <c r="ES35" s="114"/>
      <c r="ET35" s="97"/>
      <c r="EU35" s="114"/>
      <c r="EV35" s="114"/>
      <c r="EW35" s="104"/>
      <c r="EX35" s="104"/>
      <c r="EY35" s="104"/>
      <c r="EZ35" s="114"/>
      <c r="FA35" s="96"/>
      <c r="FB35" s="94"/>
      <c r="FC35" s="97"/>
      <c r="FD35" s="115"/>
      <c r="FE35" s="96"/>
      <c r="FF35" s="96"/>
      <c r="FG35" s="96"/>
      <c r="FH35" s="94"/>
      <c r="FI35" s="149"/>
      <c r="FJ35" s="97"/>
      <c r="FK35" s="97"/>
      <c r="FL35" s="151"/>
      <c r="FM35" s="134"/>
      <c r="FN35" s="95"/>
      <c r="FO35" s="96"/>
      <c r="FP35" s="115"/>
      <c r="FR35" s="97"/>
      <c r="FS35" s="96"/>
      <c r="FT35" s="96"/>
      <c r="FW35" s="96"/>
      <c r="FX35" s="149"/>
      <c r="FZ35" s="149"/>
      <c r="GA35" s="97"/>
      <c r="GB35" s="97"/>
      <c r="GC35" s="97"/>
      <c r="GD35" s="97"/>
      <c r="GE35" s="97"/>
      <c r="GF35" s="97"/>
      <c r="GG35" s="97"/>
      <c r="GH35" s="96"/>
      <c r="GI35" s="159"/>
      <c r="GJ35" s="162"/>
      <c r="GK35" s="96"/>
      <c r="GL35" s="162"/>
      <c r="GN35" s="206"/>
      <c r="GO35" s="173"/>
      <c r="GP35" s="188"/>
      <c r="GQ35" s="173"/>
      <c r="GR35" s="173"/>
      <c r="GU35" s="173"/>
      <c r="GV35" s="173"/>
      <c r="GW35" s="173"/>
    </row>
    <row r="36" spans="2:205" s="188" customFormat="1" ht="18">
      <c r="B36" s="221" t="s">
        <v>33</v>
      </c>
      <c r="C36" s="222"/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f aca="true" t="shared" si="49" ref="N36:BP36">N25-N26+N30-N34</f>
        <v>0</v>
      </c>
      <c r="O36" s="211">
        <f t="shared" si="49"/>
        <v>0</v>
      </c>
      <c r="P36" s="212">
        <f t="shared" si="49"/>
        <v>0</v>
      </c>
      <c r="Q36" s="211">
        <f t="shared" si="49"/>
        <v>0</v>
      </c>
      <c r="R36" s="211">
        <f t="shared" si="49"/>
        <v>0</v>
      </c>
      <c r="S36" s="211">
        <f t="shared" si="49"/>
        <v>0</v>
      </c>
      <c r="T36" s="211">
        <f t="shared" si="49"/>
        <v>0</v>
      </c>
      <c r="U36" s="211">
        <f>U25-U26+U30-U34</f>
        <v>0</v>
      </c>
      <c r="V36" s="211">
        <f t="shared" si="49"/>
        <v>0</v>
      </c>
      <c r="W36" s="211">
        <f t="shared" si="49"/>
        <v>0</v>
      </c>
      <c r="X36" s="211">
        <f t="shared" si="49"/>
        <v>0</v>
      </c>
      <c r="Y36" s="211">
        <f t="shared" si="49"/>
        <v>0</v>
      </c>
      <c r="Z36" s="211">
        <f t="shared" si="49"/>
        <v>0</v>
      </c>
      <c r="AA36" s="211">
        <f t="shared" si="49"/>
        <v>0</v>
      </c>
      <c r="AB36" s="212">
        <f t="shared" si="49"/>
        <v>0</v>
      </c>
      <c r="AC36" s="211">
        <f t="shared" si="49"/>
        <v>0</v>
      </c>
      <c r="AD36" s="211">
        <f t="shared" si="49"/>
        <v>0</v>
      </c>
      <c r="AE36" s="211">
        <f t="shared" si="49"/>
        <v>0</v>
      </c>
      <c r="AF36" s="211">
        <f t="shared" si="49"/>
        <v>0</v>
      </c>
      <c r="AG36" s="211">
        <f t="shared" si="49"/>
        <v>0</v>
      </c>
      <c r="AH36" s="211">
        <f t="shared" si="49"/>
        <v>0</v>
      </c>
      <c r="AI36" s="211">
        <f t="shared" si="49"/>
        <v>0</v>
      </c>
      <c r="AJ36" s="211">
        <f t="shared" si="49"/>
        <v>0</v>
      </c>
      <c r="AK36" s="211">
        <f t="shared" si="49"/>
        <v>0</v>
      </c>
      <c r="AL36" s="211">
        <f t="shared" si="49"/>
        <v>0</v>
      </c>
      <c r="AM36" s="211">
        <f t="shared" si="49"/>
        <v>0</v>
      </c>
      <c r="AN36" s="212">
        <f t="shared" si="49"/>
        <v>3.907985046680551E-14</v>
      </c>
      <c r="AO36" s="211">
        <f t="shared" si="49"/>
        <v>0</v>
      </c>
      <c r="AP36" s="209">
        <f t="shared" si="49"/>
        <v>2.842170943040401E-14</v>
      </c>
      <c r="AQ36" s="209">
        <f t="shared" si="49"/>
        <v>0</v>
      </c>
      <c r="AR36" s="209">
        <f t="shared" si="49"/>
        <v>-1.5631940186722204E-13</v>
      </c>
      <c r="AS36" s="209">
        <f t="shared" si="49"/>
        <v>0</v>
      </c>
      <c r="AT36" s="209">
        <f t="shared" si="49"/>
        <v>7.815970093361102E-14</v>
      </c>
      <c r="AU36" s="209">
        <f t="shared" si="49"/>
        <v>7.105427357601002E-13</v>
      </c>
      <c r="AV36" s="209">
        <f t="shared" si="49"/>
        <v>-1.3749001936957939E-12</v>
      </c>
      <c r="AW36" s="209">
        <f t="shared" si="49"/>
        <v>7.602807272633072E-13</v>
      </c>
      <c r="AX36" s="209">
        <f t="shared" si="49"/>
        <v>0</v>
      </c>
      <c r="AY36" s="209">
        <f t="shared" si="49"/>
        <v>3.339550858072471E-13</v>
      </c>
      <c r="AZ36" s="210">
        <f t="shared" si="49"/>
        <v>0</v>
      </c>
      <c r="BA36" s="209">
        <f t="shared" si="49"/>
        <v>-1.5631940186722204E-13</v>
      </c>
      <c r="BB36" s="209">
        <f t="shared" si="49"/>
        <v>0</v>
      </c>
      <c r="BC36" s="209">
        <f t="shared" si="49"/>
        <v>3.268496584496461E-13</v>
      </c>
      <c r="BD36" s="209">
        <f t="shared" si="49"/>
        <v>-3.552713678800501E-13</v>
      </c>
      <c r="BE36" s="209">
        <f t="shared" si="49"/>
        <v>1.8474111129762605E-13</v>
      </c>
      <c r="BF36" s="209">
        <f t="shared" si="49"/>
        <v>5.542233338928781E-13</v>
      </c>
      <c r="BG36" s="209">
        <f t="shared" si="49"/>
        <v>-1.1652900866465643E-12</v>
      </c>
      <c r="BH36" s="209">
        <f t="shared" si="49"/>
        <v>1.0516032489249483E-12</v>
      </c>
      <c r="BI36" s="209">
        <f t="shared" si="49"/>
        <v>-8.668621376273222E-13</v>
      </c>
      <c r="BJ36" s="209">
        <f t="shared" si="49"/>
        <v>7.958078640513122E-13</v>
      </c>
      <c r="BK36" s="209">
        <f t="shared" si="49"/>
        <v>5.968558980384842E-13</v>
      </c>
      <c r="BL36" s="210">
        <f t="shared" si="49"/>
        <v>0</v>
      </c>
      <c r="BM36" s="209">
        <f t="shared" si="49"/>
        <v>1.7053025658242404E-13</v>
      </c>
      <c r="BN36" s="209">
        <f t="shared" si="49"/>
        <v>0</v>
      </c>
      <c r="BO36" s="209">
        <f t="shared" si="49"/>
        <v>0</v>
      </c>
      <c r="BP36" s="209">
        <f t="shared" si="49"/>
        <v>9.947598300641403E-14</v>
      </c>
      <c r="BQ36" s="209">
        <f aca="true" t="shared" si="50" ref="BQ36:DF36">BQ25-BQ26+BQ30-BQ34</f>
        <v>-3.410605131648481E-13</v>
      </c>
      <c r="BR36" s="209">
        <f t="shared" si="50"/>
        <v>4.831690603168681E-13</v>
      </c>
      <c r="BS36" s="209">
        <f t="shared" si="50"/>
        <v>5.471179065352771E-13</v>
      </c>
      <c r="BT36" s="209">
        <f t="shared" si="50"/>
        <v>4.547473508864641E-13</v>
      </c>
      <c r="BU36" s="209">
        <f t="shared" si="50"/>
        <v>-1.4210854715202004E-12</v>
      </c>
      <c r="BV36" s="209">
        <f t="shared" si="50"/>
        <v>-4.831690603168681E-13</v>
      </c>
      <c r="BW36" s="209">
        <f t="shared" si="50"/>
        <v>6.252776074688882E-13</v>
      </c>
      <c r="BX36" s="210">
        <f t="shared" si="50"/>
        <v>0</v>
      </c>
      <c r="BY36" s="209">
        <f t="shared" si="50"/>
        <v>1.5631940186722204E-13</v>
      </c>
      <c r="BZ36" s="209">
        <f t="shared" si="50"/>
        <v>0</v>
      </c>
      <c r="CA36" s="209">
        <f t="shared" si="50"/>
        <v>0</v>
      </c>
      <c r="CB36" s="209">
        <f t="shared" si="50"/>
        <v>-3.126388037344441E-13</v>
      </c>
      <c r="CC36" s="209">
        <f t="shared" si="50"/>
        <v>3.836930773104541E-13</v>
      </c>
      <c r="CD36" s="209">
        <f t="shared" si="50"/>
        <v>1.9895196601282805E-13</v>
      </c>
      <c r="CE36" s="209">
        <f t="shared" si="50"/>
        <v>-6.252776074688882E-13</v>
      </c>
      <c r="CF36" s="209">
        <f t="shared" si="50"/>
        <v>-1.1368683772161603E-13</v>
      </c>
      <c r="CG36" s="209">
        <f t="shared" si="50"/>
        <v>4.689582056016661E-13</v>
      </c>
      <c r="CH36" s="209">
        <f t="shared" si="50"/>
        <v>-1.1368683772161603E-13</v>
      </c>
      <c r="CI36" s="209">
        <f t="shared" si="50"/>
        <v>-3.979039320256561E-13</v>
      </c>
      <c r="CJ36" s="210">
        <f t="shared" si="50"/>
        <v>2.842170943040401E-14</v>
      </c>
      <c r="CK36" s="209">
        <f t="shared" si="50"/>
        <v>-1.3500311979441904E-13</v>
      </c>
      <c r="CL36" s="209">
        <f t="shared" si="50"/>
        <v>0</v>
      </c>
      <c r="CM36" s="209">
        <f t="shared" si="50"/>
        <v>0</v>
      </c>
      <c r="CN36" s="209">
        <f t="shared" si="50"/>
        <v>-1.4210854715202004E-13</v>
      </c>
      <c r="CO36" s="209">
        <f t="shared" si="50"/>
        <v>0</v>
      </c>
      <c r="CP36" s="209">
        <f t="shared" si="50"/>
        <v>5.684341886080801E-13</v>
      </c>
      <c r="CQ36" s="209">
        <f t="shared" si="50"/>
        <v>-9.308109838457312E-13</v>
      </c>
      <c r="CR36" s="209">
        <f t="shared" si="50"/>
        <v>4.831690603168681E-13</v>
      </c>
      <c r="CS36" s="209">
        <f t="shared" si="50"/>
        <v>-1.1937117960769683E-12</v>
      </c>
      <c r="CT36" s="209">
        <f t="shared" si="50"/>
        <v>-4.831690603168681E-13</v>
      </c>
      <c r="CU36" s="209">
        <f t="shared" si="50"/>
        <v>1.6484591469634324E-12</v>
      </c>
      <c r="CV36" s="210">
        <f>CV25-CV26+CV30-CV34</f>
        <v>-0.007999999999967145</v>
      </c>
      <c r="CW36" s="209">
        <f t="shared" si="50"/>
        <v>0.007999999999967145</v>
      </c>
      <c r="CX36" s="209">
        <f t="shared" si="50"/>
        <v>0</v>
      </c>
      <c r="CY36" s="209">
        <f t="shared" si="50"/>
        <v>-4.831690603168681E-13</v>
      </c>
      <c r="CZ36" s="209">
        <f t="shared" si="50"/>
        <v>2.3803181647963356E-13</v>
      </c>
      <c r="DA36" s="209">
        <f t="shared" si="50"/>
        <v>0</v>
      </c>
      <c r="DB36" s="209">
        <f t="shared" si="50"/>
        <v>0.030000000000192983</v>
      </c>
      <c r="DC36" s="209">
        <f t="shared" si="50"/>
        <v>-0.021000000000341856</v>
      </c>
      <c r="DD36" s="209">
        <f t="shared" si="50"/>
        <v>-0.008999999998906105</v>
      </c>
      <c r="DE36" s="209">
        <f t="shared" si="50"/>
        <v>0</v>
      </c>
      <c r="DF36" s="209">
        <f t="shared" si="50"/>
        <v>-1.2221335055073723E-12</v>
      </c>
      <c r="DG36" s="209">
        <f aca="true" t="shared" si="51" ref="DG36:DS36">DG25-DG26+DG30-DG34</f>
        <v>8.526512829121202E-14</v>
      </c>
      <c r="DH36" s="210">
        <f t="shared" si="51"/>
        <v>0</v>
      </c>
      <c r="DI36" s="209">
        <f t="shared" si="51"/>
        <v>0</v>
      </c>
      <c r="DJ36" s="209">
        <f t="shared" si="51"/>
        <v>0</v>
      </c>
      <c r="DK36" s="209">
        <f t="shared" si="51"/>
        <v>0</v>
      </c>
      <c r="DL36" s="209">
        <f t="shared" si="51"/>
        <v>1.8474111129762605E-13</v>
      </c>
      <c r="DM36" s="209">
        <f t="shared" si="51"/>
        <v>-5.684341886080801E-13</v>
      </c>
      <c r="DN36" s="209">
        <f t="shared" si="51"/>
        <v>1.4637180356658064E-12</v>
      </c>
      <c r="DO36" s="209">
        <f t="shared" si="51"/>
        <v>-6.252776074688882E-13</v>
      </c>
      <c r="DP36" s="93">
        <f t="shared" si="51"/>
        <v>-1.1226575225009583E-12</v>
      </c>
      <c r="DQ36" s="93">
        <f t="shared" si="51"/>
        <v>3.410605131648481E-13</v>
      </c>
      <c r="DR36" s="93">
        <f t="shared" si="51"/>
        <v>4.547473508864641E-13</v>
      </c>
      <c r="DS36" s="93">
        <f t="shared" si="51"/>
        <v>-1.6768808563938364E-12</v>
      </c>
      <c r="DT36" s="154">
        <f aca="true" t="shared" si="52" ref="DT36:GM36">DT25-DT26+DT30-DT34</f>
        <v>-5.684341886080802E-14</v>
      </c>
      <c r="DU36" s="155">
        <f t="shared" si="52"/>
        <v>0</v>
      </c>
      <c r="DV36" s="155">
        <f t="shared" si="52"/>
        <v>0</v>
      </c>
      <c r="DW36" s="155">
        <f t="shared" si="52"/>
        <v>0</v>
      </c>
      <c r="DX36" s="155">
        <f t="shared" si="52"/>
        <v>6.679101716144942E-13</v>
      </c>
      <c r="DY36" s="155">
        <f t="shared" si="52"/>
        <v>0</v>
      </c>
      <c r="DZ36" s="155">
        <f t="shared" si="52"/>
        <v>2.8421709430404007E-13</v>
      </c>
      <c r="EA36" s="155">
        <f t="shared" si="52"/>
        <v>-1.1368683772161603E-12</v>
      </c>
      <c r="EB36" s="155">
        <f t="shared" si="52"/>
        <v>8.526512829121202E-14</v>
      </c>
      <c r="EC36" s="155">
        <f t="shared" si="52"/>
        <v>-6.252776074688882E-13</v>
      </c>
      <c r="ED36" s="155">
        <f t="shared" si="52"/>
        <v>0</v>
      </c>
      <c r="EE36" s="155">
        <f t="shared" si="52"/>
        <v>0</v>
      </c>
      <c r="EF36" s="154">
        <f t="shared" si="52"/>
        <v>0.008000000000194518</v>
      </c>
      <c r="EG36" s="155">
        <f t="shared" si="52"/>
        <v>0</v>
      </c>
      <c r="EH36" s="155">
        <f t="shared" si="52"/>
        <v>0</v>
      </c>
      <c r="EI36" s="155">
        <f t="shared" si="52"/>
        <v>0</v>
      </c>
      <c r="EJ36" s="155">
        <f t="shared" si="52"/>
        <v>1.4210854715202004E-13</v>
      </c>
      <c r="EK36" s="155">
        <f t="shared" si="52"/>
        <v>-3.410605131648481E-13</v>
      </c>
      <c r="EL36" s="155">
        <f t="shared" si="52"/>
        <v>-0.019999999999768647</v>
      </c>
      <c r="EM36" s="155">
        <f t="shared" si="52"/>
        <v>-2.5579538487363607E-13</v>
      </c>
      <c r="EN36" s="155">
        <f t="shared" si="52"/>
        <v>7.673861546209082E-13</v>
      </c>
      <c r="EO36" s="155">
        <f t="shared" si="52"/>
        <v>9.521272659185342E-13</v>
      </c>
      <c r="EP36" s="155">
        <f t="shared" si="52"/>
        <v>-1.6484591469634324E-12</v>
      </c>
      <c r="EQ36" s="155">
        <f t="shared" si="52"/>
        <v>9.094947017729282E-13</v>
      </c>
      <c r="ER36" s="154">
        <f t="shared" si="52"/>
        <v>0</v>
      </c>
      <c r="ES36" s="155">
        <f t="shared" si="52"/>
        <v>2.842170943040401E-14</v>
      </c>
      <c r="ET36" s="155">
        <f t="shared" si="52"/>
        <v>-3.126388037344441E-13</v>
      </c>
      <c r="EU36" s="155">
        <f t="shared" si="52"/>
        <v>1.7053025658242404E-13</v>
      </c>
      <c r="EV36" s="155">
        <f t="shared" si="52"/>
        <v>3.694822225952521E-13</v>
      </c>
      <c r="EW36" s="155">
        <f t="shared" si="52"/>
        <v>1.9895196601282805E-13</v>
      </c>
      <c r="EX36" s="155">
        <f t="shared" si="52"/>
        <v>-1.1297629498585593E-12</v>
      </c>
      <c r="EY36" s="155">
        <f>EY25-EY26+EY30-EY34</f>
        <v>1.1368683772161603E-13</v>
      </c>
      <c r="EZ36" s="155">
        <f>EZ25-EZ26+EZ30-EZ34</f>
        <v>2.7000623958883807E-13</v>
      </c>
      <c r="FA36" s="155">
        <f t="shared" si="52"/>
        <v>-1.2789769243681803E-13</v>
      </c>
      <c r="FB36" s="155">
        <f t="shared" si="52"/>
        <v>6.821210263296962E-13</v>
      </c>
      <c r="FC36" s="155">
        <f t="shared" si="52"/>
        <v>0</v>
      </c>
      <c r="FD36" s="154">
        <f t="shared" si="52"/>
        <v>0</v>
      </c>
      <c r="FE36" s="155">
        <f t="shared" si="52"/>
        <v>2.984279490192421E-13</v>
      </c>
      <c r="FF36" s="155">
        <f t="shared" si="52"/>
        <v>-4.405364961712621E-13</v>
      </c>
      <c r="FG36" s="155">
        <f t="shared" si="52"/>
        <v>-2.8421709430404007E-13</v>
      </c>
      <c r="FH36" s="155">
        <f t="shared" si="52"/>
        <v>4.192202140984591E-13</v>
      </c>
      <c r="FI36" s="155">
        <f t="shared" si="52"/>
        <v>1.1937117960769683E-12</v>
      </c>
      <c r="FJ36" s="155">
        <f t="shared" si="52"/>
        <v>-6.821210263296962E-13</v>
      </c>
      <c r="FK36" s="155">
        <f t="shared" si="52"/>
        <v>-2.5579538487363607E-13</v>
      </c>
      <c r="FL36" s="155">
        <f t="shared" si="52"/>
        <v>1.4210854715202004E-13</v>
      </c>
      <c r="FM36" s="155">
        <f t="shared" si="52"/>
        <v>0</v>
      </c>
      <c r="FN36" s="155">
        <f t="shared" si="52"/>
        <v>-2.4726887204451486E-12</v>
      </c>
      <c r="FO36" s="155">
        <f t="shared" si="52"/>
        <v>2.2595258997171186E-12</v>
      </c>
      <c r="FP36" s="154">
        <f t="shared" si="52"/>
        <v>0</v>
      </c>
      <c r="FQ36" s="155">
        <f t="shared" si="52"/>
        <v>-5.684341886080802E-14</v>
      </c>
      <c r="FR36" s="155">
        <f t="shared" si="52"/>
        <v>2.8421709430404007E-13</v>
      </c>
      <c r="FS36" s="155">
        <f t="shared" si="52"/>
        <v>-3.410605131648481E-13</v>
      </c>
      <c r="FT36" s="155">
        <f t="shared" si="52"/>
        <v>0</v>
      </c>
      <c r="FU36" s="155">
        <f t="shared" si="52"/>
        <v>-5.684341886080801E-13</v>
      </c>
      <c r="FV36" s="155">
        <f t="shared" si="52"/>
        <v>1.8189894035458565E-12</v>
      </c>
      <c r="FW36" s="155">
        <f t="shared" si="52"/>
        <v>-9.663381206337363E-13</v>
      </c>
      <c r="FX36" s="155">
        <f t="shared" si="52"/>
        <v>4.547473508864641E-13</v>
      </c>
      <c r="FY36" s="155">
        <f t="shared" si="52"/>
        <v>1.5916157281026244E-12</v>
      </c>
      <c r="FZ36" s="155">
        <f t="shared" si="52"/>
        <v>-2.8421709430404007E-12</v>
      </c>
      <c r="GA36" s="155">
        <f t="shared" si="52"/>
        <v>0</v>
      </c>
      <c r="GB36" s="155">
        <f t="shared" si="52"/>
        <v>-2.984279490192421E-13</v>
      </c>
      <c r="GC36" s="155">
        <f t="shared" si="52"/>
        <v>0</v>
      </c>
      <c r="GD36" s="155">
        <f t="shared" si="52"/>
        <v>-2.8421709430404007E-13</v>
      </c>
      <c r="GE36" s="155">
        <f t="shared" si="52"/>
        <v>6.252776074688882E-13</v>
      </c>
      <c r="GF36" s="155">
        <f t="shared" si="52"/>
        <v>0</v>
      </c>
      <c r="GG36" s="155">
        <f t="shared" si="52"/>
        <v>-7.958078640513122E-13</v>
      </c>
      <c r="GH36" s="155">
        <f t="shared" si="52"/>
        <v>1.0231815394945443E-12</v>
      </c>
      <c r="GI36" s="155">
        <f t="shared" si="52"/>
        <v>1.4210854715202004E-13</v>
      </c>
      <c r="GJ36" s="155">
        <f t="shared" si="52"/>
        <v>-2.5011104298755527E-12</v>
      </c>
      <c r="GK36" s="155">
        <f t="shared" si="52"/>
        <v>-3.410605131648481E-13</v>
      </c>
      <c r="GL36" s="155">
        <f t="shared" si="52"/>
        <v>9.947598300641403E-13</v>
      </c>
      <c r="GM36" s="155">
        <f t="shared" si="52"/>
        <v>1.2505552149377763E-12</v>
      </c>
      <c r="GN36" s="206">
        <f>GN25-GN26+GN30-GN34</f>
        <v>0</v>
      </c>
      <c r="GO36" s="205">
        <f>GO25-GO26+GO30-GO34</f>
        <v>-1.9895196601282805E-13</v>
      </c>
      <c r="GP36" s="205">
        <f>GP25-GP26+GP30-GP34</f>
        <v>8.526512829121202E-13</v>
      </c>
      <c r="GQ36" s="205">
        <f>GQ25-GQ26+GQ30-GQ34</f>
        <v>0</v>
      </c>
      <c r="GR36" s="205">
        <v>7.389644451905042E-13</v>
      </c>
      <c r="GV36" s="226"/>
      <c r="GW36" s="173"/>
    </row>
    <row r="37" spans="2:205" s="79" customFormat="1" ht="18">
      <c r="B37" s="103"/>
      <c r="C37" s="124"/>
      <c r="D37" s="177"/>
      <c r="E37" s="152"/>
      <c r="F37" s="177"/>
      <c r="G37" s="91"/>
      <c r="H37" s="91"/>
      <c r="I37" s="177"/>
      <c r="J37" s="178"/>
      <c r="K37" s="178"/>
      <c r="L37" s="112"/>
      <c r="M37" s="177"/>
      <c r="N37" s="177"/>
      <c r="O37" s="148"/>
      <c r="P37" s="100"/>
      <c r="S37" s="97"/>
      <c r="W37" s="114"/>
      <c r="AB37" s="100"/>
      <c r="AE37" s="96"/>
      <c r="AF37" s="96"/>
      <c r="AH37" s="96"/>
      <c r="AJ37" s="96"/>
      <c r="AK37" s="96"/>
      <c r="AL37" s="96"/>
      <c r="AN37" s="113"/>
      <c r="AO37" s="97"/>
      <c r="AP37" s="149"/>
      <c r="AQ37" s="96"/>
      <c r="AR37" s="96"/>
      <c r="AX37" s="96"/>
      <c r="AY37" s="96"/>
      <c r="AZ37" s="113"/>
      <c r="BB37" s="104"/>
      <c r="BC37" s="147"/>
      <c r="BD37" s="153"/>
      <c r="BE37" s="153"/>
      <c r="BF37" s="96"/>
      <c r="BG37" s="96"/>
      <c r="BH37" s="97"/>
      <c r="BI37" s="97"/>
      <c r="BJ37" s="96"/>
      <c r="BL37" s="113"/>
      <c r="BM37" s="96"/>
      <c r="BN37" s="96"/>
      <c r="BO37" s="96"/>
      <c r="BP37" s="96"/>
      <c r="BS37" s="114"/>
      <c r="BT37" s="97"/>
      <c r="BU37" s="96"/>
      <c r="BV37" s="96"/>
      <c r="BX37" s="179"/>
      <c r="BY37" s="96"/>
      <c r="BZ37" s="96"/>
      <c r="CC37" s="96"/>
      <c r="CD37" s="96"/>
      <c r="CE37" s="96"/>
      <c r="CG37" s="96"/>
      <c r="CI37" s="96"/>
      <c r="CJ37" s="100"/>
      <c r="CK37" s="104"/>
      <c r="CL37" s="96"/>
      <c r="CN37" s="96"/>
      <c r="CO37" s="121"/>
      <c r="CQ37" s="104"/>
      <c r="CR37" s="114"/>
      <c r="CS37" s="96"/>
      <c r="CT37" s="97"/>
      <c r="CU37" s="96"/>
      <c r="CV37" s="179"/>
      <c r="CW37" s="104"/>
      <c r="CX37" s="96"/>
      <c r="DA37" s="120"/>
      <c r="DC37" s="104"/>
      <c r="DE37" s="114"/>
      <c r="DF37" s="96"/>
      <c r="DH37" s="100"/>
      <c r="DL37" s="97"/>
      <c r="DM37" s="121"/>
      <c r="DN37" s="97"/>
      <c r="DO37" s="96"/>
      <c r="DP37" s="121"/>
      <c r="DR37" s="96"/>
      <c r="DS37" s="96"/>
      <c r="DT37" s="113"/>
      <c r="DU37" s="104"/>
      <c r="DV37" s="104"/>
      <c r="DW37" s="104"/>
      <c r="DX37" s="104"/>
      <c r="DY37" s="104"/>
      <c r="DZ37" s="114"/>
      <c r="EA37" s="114"/>
      <c r="EB37" s="96"/>
      <c r="EC37" s="120"/>
      <c r="ED37" s="104"/>
      <c r="EF37" s="117"/>
      <c r="EG37" s="96"/>
      <c r="EH37" s="97"/>
      <c r="EI37" s="96"/>
      <c r="EJ37" s="94"/>
      <c r="EK37" s="95"/>
      <c r="EL37" s="97"/>
      <c r="EM37" s="149"/>
      <c r="EN37" s="95"/>
      <c r="EO37" s="97"/>
      <c r="EP37" s="94"/>
      <c r="EQ37" s="94"/>
      <c r="ER37" s="117"/>
      <c r="ES37" s="114"/>
      <c r="ET37" s="97"/>
      <c r="EU37" s="96"/>
      <c r="EV37" s="114"/>
      <c r="EW37" s="104"/>
      <c r="EZ37" s="96"/>
      <c r="FA37" s="96"/>
      <c r="FB37" s="94"/>
      <c r="FC37" s="97"/>
      <c r="FD37" s="115"/>
      <c r="FE37" s="96"/>
      <c r="FF37" s="96"/>
      <c r="FG37" s="96"/>
      <c r="FH37" s="94"/>
      <c r="FI37" s="149"/>
      <c r="FJ37" s="97"/>
      <c r="FK37" s="96"/>
      <c r="FL37" s="168"/>
      <c r="FN37" s="97"/>
      <c r="FO37" s="96"/>
      <c r="FP37" s="115"/>
      <c r="FR37" s="149"/>
      <c r="FS37" s="96"/>
      <c r="FT37" s="96"/>
      <c r="FW37" s="96"/>
      <c r="FY37" s="96"/>
      <c r="FZ37" s="149"/>
      <c r="GA37" s="149"/>
      <c r="GB37" s="149"/>
      <c r="GC37" s="149"/>
      <c r="GD37" s="149"/>
      <c r="GE37" s="149"/>
      <c r="GF37" s="149"/>
      <c r="GG37" s="97"/>
      <c r="GH37" s="96"/>
      <c r="GI37" s="159"/>
      <c r="GJ37" s="162"/>
      <c r="GK37" s="96"/>
      <c r="GL37" s="162"/>
      <c r="GN37" s="203"/>
      <c r="GO37" s="173"/>
      <c r="GQ37" s="173"/>
      <c r="GR37" s="229"/>
      <c r="GV37" s="173"/>
      <c r="GW37" s="173"/>
    </row>
    <row r="38" spans="2:205" s="79" customFormat="1" ht="18">
      <c r="B38" s="180" t="s">
        <v>34</v>
      </c>
      <c r="C38" s="111"/>
      <c r="D38" s="181"/>
      <c r="E38" s="91"/>
      <c r="F38" s="181"/>
      <c r="G38" s="91"/>
      <c r="H38" s="91"/>
      <c r="I38" s="148"/>
      <c r="J38" s="178"/>
      <c r="K38" s="178"/>
      <c r="L38" s="112"/>
      <c r="M38" s="148"/>
      <c r="N38" s="148"/>
      <c r="O38" s="88"/>
      <c r="P38" s="100"/>
      <c r="S38" s="97"/>
      <c r="W38" s="114"/>
      <c r="AB38" s="100"/>
      <c r="AE38" s="96"/>
      <c r="AF38" s="96"/>
      <c r="AH38" s="96"/>
      <c r="AJ38" s="96"/>
      <c r="AK38" s="96"/>
      <c r="AL38" s="96"/>
      <c r="AN38" s="113"/>
      <c r="AO38" s="97"/>
      <c r="AP38" s="149"/>
      <c r="AQ38" s="96"/>
      <c r="AR38" s="96"/>
      <c r="AX38" s="96"/>
      <c r="AY38" s="96"/>
      <c r="AZ38" s="113"/>
      <c r="BB38" s="104"/>
      <c r="BC38" s="147"/>
      <c r="BD38" s="97"/>
      <c r="BE38" s="97"/>
      <c r="BF38" s="96"/>
      <c r="BG38" s="96"/>
      <c r="BH38" s="97"/>
      <c r="BI38" s="97"/>
      <c r="BJ38" s="96"/>
      <c r="BL38" s="113"/>
      <c r="BM38" s="96"/>
      <c r="BN38" s="96"/>
      <c r="BO38" s="96"/>
      <c r="BP38" s="96"/>
      <c r="BS38" s="114"/>
      <c r="BT38" s="97"/>
      <c r="BU38" s="96"/>
      <c r="BV38" s="96"/>
      <c r="BX38" s="150"/>
      <c r="BY38" s="96"/>
      <c r="BZ38" s="96"/>
      <c r="CC38" s="96"/>
      <c r="CD38" s="96"/>
      <c r="CE38" s="96"/>
      <c r="CG38" s="96"/>
      <c r="CI38" s="96"/>
      <c r="CJ38" s="100"/>
      <c r="CK38" s="104"/>
      <c r="CL38" s="96"/>
      <c r="CN38" s="96"/>
      <c r="CO38" s="121"/>
      <c r="CQ38" s="104"/>
      <c r="CR38" s="114"/>
      <c r="CS38" s="96"/>
      <c r="CT38" s="97"/>
      <c r="CU38" s="96"/>
      <c r="CV38" s="150"/>
      <c r="CW38" s="104"/>
      <c r="CX38" s="96"/>
      <c r="DA38" s="120"/>
      <c r="DC38" s="104"/>
      <c r="DE38" s="114"/>
      <c r="DF38" s="96"/>
      <c r="DH38" s="100"/>
      <c r="DL38" s="97"/>
      <c r="DM38" s="121"/>
      <c r="DN38" s="97"/>
      <c r="DO38" s="96"/>
      <c r="DP38" s="121"/>
      <c r="DR38" s="96"/>
      <c r="DS38" s="96"/>
      <c r="DT38" s="113"/>
      <c r="DU38" s="104"/>
      <c r="DV38" s="104"/>
      <c r="DW38" s="104"/>
      <c r="DX38" s="104"/>
      <c r="DY38" s="104"/>
      <c r="DZ38" s="114"/>
      <c r="EA38" s="114"/>
      <c r="EB38" s="96"/>
      <c r="EC38" s="120"/>
      <c r="ED38" s="104"/>
      <c r="EF38" s="117"/>
      <c r="EG38" s="96"/>
      <c r="EH38" s="97"/>
      <c r="EI38" s="96"/>
      <c r="EJ38" s="94"/>
      <c r="EK38" s="96"/>
      <c r="EL38" s="97"/>
      <c r="EM38" s="149"/>
      <c r="EN38" s="95"/>
      <c r="EO38" s="97"/>
      <c r="EP38" s="94"/>
      <c r="EQ38" s="94"/>
      <c r="ER38" s="117"/>
      <c r="ET38" s="97"/>
      <c r="EU38" s="96"/>
      <c r="EV38" s="114"/>
      <c r="EW38" s="104"/>
      <c r="EZ38" s="96"/>
      <c r="FA38" s="96"/>
      <c r="FB38" s="94"/>
      <c r="FC38" s="97"/>
      <c r="FD38" s="115"/>
      <c r="FE38" s="96"/>
      <c r="FF38" s="96"/>
      <c r="FG38" s="96"/>
      <c r="FH38" s="94"/>
      <c r="FI38" s="149"/>
      <c r="FJ38" s="97"/>
      <c r="FK38" s="96"/>
      <c r="FL38" s="168"/>
      <c r="FN38" s="97"/>
      <c r="FO38" s="96"/>
      <c r="FP38" s="115"/>
      <c r="FR38" s="149"/>
      <c r="FS38" s="96"/>
      <c r="FT38" s="96"/>
      <c r="FW38" s="96"/>
      <c r="FY38" s="96"/>
      <c r="FZ38" s="149"/>
      <c r="GA38" s="149"/>
      <c r="GB38" s="149"/>
      <c r="GC38" s="149"/>
      <c r="GD38" s="149"/>
      <c r="GE38" s="149"/>
      <c r="GF38" s="149"/>
      <c r="GG38" s="97"/>
      <c r="GH38" s="96"/>
      <c r="GI38" s="159"/>
      <c r="GJ38" s="162"/>
      <c r="GL38" s="162"/>
      <c r="GN38" s="203"/>
      <c r="GO38" s="173"/>
      <c r="GQ38" s="173"/>
      <c r="GR38" s="229"/>
      <c r="GV38" s="173"/>
      <c r="GW38" s="173"/>
    </row>
    <row r="39" spans="2:205" s="79" customFormat="1" ht="18">
      <c r="B39" s="180" t="s">
        <v>35</v>
      </c>
      <c r="C39" s="182" t="s">
        <v>3</v>
      </c>
      <c r="D39" s="90">
        <f>D13+D22</f>
        <v>135</v>
      </c>
      <c r="E39" s="90">
        <f aca="true" t="shared" si="53" ref="E39:BU39">E13+E22</f>
        <v>211.40000000000003</v>
      </c>
      <c r="F39" s="90">
        <f t="shared" si="53"/>
        <v>276</v>
      </c>
      <c r="G39" s="90">
        <f t="shared" si="53"/>
        <v>301.70000000000005</v>
      </c>
      <c r="H39" s="90">
        <f t="shared" si="53"/>
        <v>225.29999999999998</v>
      </c>
      <c r="I39" s="90">
        <f t="shared" si="53"/>
        <v>324.7</v>
      </c>
      <c r="J39" s="90">
        <f t="shared" si="53"/>
        <v>365</v>
      </c>
      <c r="K39" s="90">
        <f t="shared" si="53"/>
        <v>241.40000000000003</v>
      </c>
      <c r="L39" s="90">
        <f t="shared" si="53"/>
        <v>288.29999999999984</v>
      </c>
      <c r="M39" s="90">
        <f t="shared" si="53"/>
        <v>360.9000000000001</v>
      </c>
      <c r="N39" s="90">
        <f t="shared" si="53"/>
        <v>330.3999999999999</v>
      </c>
      <c r="O39" s="90">
        <f t="shared" si="53"/>
        <v>423.70000000000016</v>
      </c>
      <c r="P39" s="119">
        <f t="shared" si="53"/>
        <v>203.3</v>
      </c>
      <c r="Q39" s="90">
        <f t="shared" si="53"/>
        <v>227.8</v>
      </c>
      <c r="R39" s="90">
        <f t="shared" si="53"/>
        <v>416.6</v>
      </c>
      <c r="S39" s="90">
        <f t="shared" si="53"/>
        <v>358.5</v>
      </c>
      <c r="T39" s="90">
        <f t="shared" si="53"/>
        <v>391.5</v>
      </c>
      <c r="U39" s="90">
        <f t="shared" si="53"/>
        <v>404.5000000000001</v>
      </c>
      <c r="V39" s="90">
        <f t="shared" si="53"/>
        <v>268.2999999999998</v>
      </c>
      <c r="W39" s="90">
        <f t="shared" si="53"/>
        <v>420.20000000000033</v>
      </c>
      <c r="X39" s="90">
        <f t="shared" si="53"/>
        <v>366.8</v>
      </c>
      <c r="Y39" s="90">
        <f t="shared" si="53"/>
        <v>581.5000000000001</v>
      </c>
      <c r="Z39" s="90">
        <f t="shared" si="53"/>
        <v>453.99999999999994</v>
      </c>
      <c r="AA39" s="90">
        <f t="shared" si="53"/>
        <v>827</v>
      </c>
      <c r="AB39" s="119">
        <f t="shared" si="53"/>
        <v>387.59999999999997</v>
      </c>
      <c r="AC39" s="90">
        <f t="shared" si="53"/>
        <v>512.2</v>
      </c>
      <c r="AD39" s="90">
        <f t="shared" si="53"/>
        <v>382.6</v>
      </c>
      <c r="AE39" s="96">
        <f t="shared" si="53"/>
        <v>412.9</v>
      </c>
      <c r="AF39" s="96">
        <f t="shared" si="53"/>
        <v>619.7</v>
      </c>
      <c r="AG39" s="96">
        <f t="shared" si="53"/>
        <v>374.09999999999997</v>
      </c>
      <c r="AH39" s="96">
        <f t="shared" si="53"/>
        <v>650.6</v>
      </c>
      <c r="AI39" s="96">
        <f t="shared" si="53"/>
        <v>455.6</v>
      </c>
      <c r="AJ39" s="96">
        <f t="shared" si="53"/>
        <v>542.5999999999997</v>
      </c>
      <c r="AK39" s="96">
        <f t="shared" si="53"/>
        <v>621.1000000000004</v>
      </c>
      <c r="AL39" s="96">
        <f t="shared" si="53"/>
        <v>474.5</v>
      </c>
      <c r="AM39" s="96">
        <f t="shared" si="53"/>
        <v>804.1</v>
      </c>
      <c r="AN39" s="113">
        <f t="shared" si="53"/>
        <v>288.09999999999997</v>
      </c>
      <c r="AO39" s="96">
        <f t="shared" si="53"/>
        <v>404.59999999999997</v>
      </c>
      <c r="AP39" s="97">
        <f t="shared" si="53"/>
        <v>560.0999999999999</v>
      </c>
      <c r="AQ39" s="97">
        <f t="shared" si="53"/>
        <v>570.8</v>
      </c>
      <c r="AR39" s="97">
        <f t="shared" si="53"/>
        <v>476</v>
      </c>
      <c r="AS39" s="97">
        <f t="shared" si="53"/>
        <v>514.7</v>
      </c>
      <c r="AT39" s="97">
        <f t="shared" si="53"/>
        <v>657.5</v>
      </c>
      <c r="AU39" s="97">
        <f t="shared" si="53"/>
        <v>519.5</v>
      </c>
      <c r="AV39" s="97">
        <f t="shared" si="53"/>
        <v>479.0000000000002</v>
      </c>
      <c r="AW39" s="97">
        <f t="shared" si="53"/>
        <v>578.8</v>
      </c>
      <c r="AX39" s="97">
        <f t="shared" si="53"/>
        <v>520.5999999999998</v>
      </c>
      <c r="AY39" s="97">
        <f t="shared" si="53"/>
        <v>868.7000000000002</v>
      </c>
      <c r="AZ39" s="115">
        <f t="shared" si="53"/>
        <v>345</v>
      </c>
      <c r="BA39" s="97">
        <f t="shared" si="53"/>
        <v>466.80000000000007</v>
      </c>
      <c r="BB39" s="97">
        <f t="shared" si="53"/>
        <v>591.3</v>
      </c>
      <c r="BC39" s="97">
        <f t="shared" si="53"/>
        <v>605.1</v>
      </c>
      <c r="BD39" s="97">
        <f t="shared" si="53"/>
        <v>550.4</v>
      </c>
      <c r="BE39" s="97">
        <f t="shared" si="53"/>
        <v>562.4000000000001</v>
      </c>
      <c r="BF39" s="97">
        <f t="shared" si="53"/>
        <v>602.5999999999997</v>
      </c>
      <c r="BG39" s="97">
        <f t="shared" si="53"/>
        <v>528.1000000000001</v>
      </c>
      <c r="BH39" s="97">
        <f t="shared" si="53"/>
        <v>573.7000000000003</v>
      </c>
      <c r="BI39" s="97">
        <f t="shared" si="53"/>
        <v>533.7</v>
      </c>
      <c r="BJ39" s="97">
        <f t="shared" si="53"/>
        <v>555.6999999999999</v>
      </c>
      <c r="BK39" s="97">
        <f t="shared" si="53"/>
        <v>886.3999999999994</v>
      </c>
      <c r="BL39" s="97">
        <f>BL13+BL22</f>
        <v>396.5</v>
      </c>
      <c r="BM39" s="97">
        <f t="shared" si="53"/>
        <v>550.5</v>
      </c>
      <c r="BN39" s="97">
        <f t="shared" si="53"/>
        <v>553.2</v>
      </c>
      <c r="BO39" s="97">
        <f t="shared" si="53"/>
        <v>694.0000000000001</v>
      </c>
      <c r="BP39" s="97">
        <f t="shared" si="53"/>
        <v>537.5</v>
      </c>
      <c r="BQ39" s="97">
        <f t="shared" si="53"/>
        <v>475.1999999999997</v>
      </c>
      <c r="BR39" s="97">
        <f t="shared" si="53"/>
        <v>621.1000000000004</v>
      </c>
      <c r="BS39" s="97">
        <f t="shared" si="53"/>
        <v>590.7999999999998</v>
      </c>
      <c r="BT39" s="97">
        <f t="shared" si="53"/>
        <v>545.2999999999996</v>
      </c>
      <c r="BU39" s="97">
        <f t="shared" si="53"/>
        <v>583.6000000000004</v>
      </c>
      <c r="BV39" s="97">
        <f aca="true" t="shared" si="54" ref="BV39:CI39">BV13+BV22</f>
        <v>427.89999999999975</v>
      </c>
      <c r="BW39" s="97">
        <f t="shared" si="54"/>
        <v>1109</v>
      </c>
      <c r="BX39" s="117">
        <f t="shared" si="54"/>
        <v>424.90999999999997</v>
      </c>
      <c r="BY39" s="114">
        <f t="shared" si="54"/>
        <v>533.5899999999999</v>
      </c>
      <c r="BZ39" s="114">
        <f t="shared" si="54"/>
        <v>521.4</v>
      </c>
      <c r="CA39" s="114">
        <f t="shared" si="54"/>
        <v>638.1000000000001</v>
      </c>
      <c r="CB39" s="114">
        <f t="shared" si="54"/>
        <v>518.6000000000001</v>
      </c>
      <c r="CC39" s="114">
        <f t="shared" si="54"/>
        <v>581.3</v>
      </c>
      <c r="CD39" s="114">
        <f t="shared" si="54"/>
        <v>773.2</v>
      </c>
      <c r="CE39" s="114">
        <f t="shared" si="54"/>
        <v>747.4999999999998</v>
      </c>
      <c r="CF39" s="114">
        <f t="shared" si="54"/>
        <v>773.6000000000001</v>
      </c>
      <c r="CG39" s="114">
        <f t="shared" si="54"/>
        <v>732.2999999999998</v>
      </c>
      <c r="CH39" s="114">
        <f t="shared" si="54"/>
        <v>522.0999999999998</v>
      </c>
      <c r="CI39" s="114">
        <f t="shared" si="54"/>
        <v>948.1000000000004</v>
      </c>
      <c r="CJ39" s="113">
        <f aca="true" t="shared" si="55" ref="CJ39:CQ39">CJ13+CJ22</f>
        <v>487.2</v>
      </c>
      <c r="CK39" s="96">
        <f t="shared" si="55"/>
        <v>466.90000000000003</v>
      </c>
      <c r="CL39" s="96">
        <f t="shared" si="55"/>
        <v>492.70000000000005</v>
      </c>
      <c r="CM39" s="96">
        <f t="shared" si="55"/>
        <v>589.3</v>
      </c>
      <c r="CN39" s="96">
        <f t="shared" si="55"/>
        <v>527.2</v>
      </c>
      <c r="CO39" s="114">
        <f t="shared" si="55"/>
        <v>573.1</v>
      </c>
      <c r="CP39" s="114">
        <f t="shared" si="55"/>
        <v>594.6999999999998</v>
      </c>
      <c r="CQ39" s="114">
        <f t="shared" si="55"/>
        <v>587.1000000000001</v>
      </c>
      <c r="CR39" s="114">
        <v>657.9</v>
      </c>
      <c r="CS39" s="96">
        <v>809.5000000000001</v>
      </c>
      <c r="CT39" s="97">
        <f aca="true" t="shared" si="56" ref="CT39:DS39">CT13+CT22</f>
        <v>692.2000000000004</v>
      </c>
      <c r="CU39" s="97">
        <f t="shared" si="56"/>
        <v>1260.1999999999996</v>
      </c>
      <c r="CV39" s="119">
        <f t="shared" si="56"/>
        <v>474.09999999999997</v>
      </c>
      <c r="CW39" s="90">
        <f t="shared" si="56"/>
        <v>619.092</v>
      </c>
      <c r="CX39" s="90">
        <f t="shared" si="56"/>
        <v>635.3</v>
      </c>
      <c r="CY39" s="90">
        <f t="shared" si="56"/>
        <v>664.9080000000001</v>
      </c>
      <c r="CZ39" s="90">
        <f t="shared" si="56"/>
        <v>674.9</v>
      </c>
      <c r="DA39" s="90">
        <f t="shared" si="56"/>
        <v>742.2000000000002</v>
      </c>
      <c r="DB39" s="90">
        <f t="shared" si="56"/>
        <v>817.4389999999997</v>
      </c>
      <c r="DC39" s="90">
        <f t="shared" si="56"/>
        <v>631.2</v>
      </c>
      <c r="DD39" s="90">
        <f t="shared" si="56"/>
        <v>703.5649999999998</v>
      </c>
      <c r="DE39" s="90">
        <f t="shared" si="56"/>
        <v>787.3000000000002</v>
      </c>
      <c r="DF39" s="90">
        <f t="shared" si="56"/>
        <v>773</v>
      </c>
      <c r="DG39" s="90">
        <f t="shared" si="56"/>
        <v>1175.396</v>
      </c>
      <c r="DH39" s="117">
        <f t="shared" si="56"/>
        <v>541.792</v>
      </c>
      <c r="DI39" s="114">
        <f t="shared" si="56"/>
        <v>651.6080000000001</v>
      </c>
      <c r="DJ39" s="90">
        <f t="shared" si="56"/>
        <v>718.6</v>
      </c>
      <c r="DK39" s="90">
        <f t="shared" si="56"/>
        <v>754.5999999999999</v>
      </c>
      <c r="DL39" s="90">
        <f t="shared" si="56"/>
        <v>693.5000000000001</v>
      </c>
      <c r="DM39" s="114">
        <f t="shared" si="56"/>
        <v>748.7999999999997</v>
      </c>
      <c r="DN39" s="97">
        <f t="shared" si="56"/>
        <v>863.1000000000001</v>
      </c>
      <c r="DO39" s="97">
        <f t="shared" si="56"/>
        <v>717.6</v>
      </c>
      <c r="DP39" s="118">
        <f t="shared" si="56"/>
        <v>835.0000000000005</v>
      </c>
      <c r="DQ39" s="118">
        <f t="shared" si="56"/>
        <v>815.3999999999999</v>
      </c>
      <c r="DR39" s="118">
        <f t="shared" si="56"/>
        <v>773.1</v>
      </c>
      <c r="DS39" s="189">
        <f t="shared" si="56"/>
        <v>1191.2000000000005</v>
      </c>
      <c r="DT39" s="113">
        <f aca="true" t="shared" si="57" ref="DT39:EQ39">DT13+DT22</f>
        <v>623.792</v>
      </c>
      <c r="DU39" s="97">
        <f t="shared" si="57"/>
        <v>733.8080000000001</v>
      </c>
      <c r="DV39" s="97">
        <f t="shared" si="57"/>
        <v>785.3249999999998</v>
      </c>
      <c r="DW39" s="97">
        <f t="shared" si="57"/>
        <v>861.975</v>
      </c>
      <c r="DX39" s="97">
        <f t="shared" si="57"/>
        <v>770.0999999999999</v>
      </c>
      <c r="DY39" s="97">
        <f t="shared" si="57"/>
        <v>826.6000000000003</v>
      </c>
      <c r="DZ39" s="97">
        <f t="shared" si="57"/>
        <v>936.6999999999997</v>
      </c>
      <c r="EA39" s="97">
        <f t="shared" si="57"/>
        <v>808.7000000000008</v>
      </c>
      <c r="EB39" s="97">
        <f t="shared" si="57"/>
        <v>904.7999999999993</v>
      </c>
      <c r="EC39" s="97">
        <f t="shared" si="57"/>
        <v>949.8000000000002</v>
      </c>
      <c r="ED39" s="97">
        <f t="shared" si="57"/>
        <v>792.3999999999999</v>
      </c>
      <c r="EE39" s="97">
        <f t="shared" si="57"/>
        <v>1160.8999999999996</v>
      </c>
      <c r="EF39" s="115">
        <f t="shared" si="57"/>
        <v>664.0919999999999</v>
      </c>
      <c r="EG39" s="97">
        <f t="shared" si="57"/>
        <v>736.5</v>
      </c>
      <c r="EH39" s="97">
        <f t="shared" si="57"/>
        <v>879.3080000000001</v>
      </c>
      <c r="EI39" s="97">
        <f t="shared" si="57"/>
        <v>892.4999999999999</v>
      </c>
      <c r="EJ39" s="97">
        <f t="shared" si="57"/>
        <v>860.1999999999999</v>
      </c>
      <c r="EK39" s="97">
        <f t="shared" si="57"/>
        <v>1074.9</v>
      </c>
      <c r="EL39" s="97">
        <f t="shared" si="57"/>
        <v>909.26</v>
      </c>
      <c r="EM39" s="97">
        <f t="shared" si="57"/>
        <v>897.24</v>
      </c>
      <c r="EN39" s="97">
        <f t="shared" si="57"/>
        <v>1040.3999999999996</v>
      </c>
      <c r="EO39" s="97">
        <f t="shared" si="57"/>
        <v>961.1999999999998</v>
      </c>
      <c r="EP39" s="97">
        <f t="shared" si="57"/>
        <v>874</v>
      </c>
      <c r="EQ39" s="97">
        <f t="shared" si="57"/>
        <v>1455.6000000000004</v>
      </c>
      <c r="ER39" s="117">
        <v>816.6919999999999</v>
      </c>
      <c r="ES39" s="91">
        <f aca="true" t="shared" si="58" ref="ES39:FB39">ES13+ES22</f>
        <v>809.2</v>
      </c>
      <c r="ET39" s="114">
        <f t="shared" si="58"/>
        <v>888.6079999999998</v>
      </c>
      <c r="EU39" s="114">
        <f t="shared" si="58"/>
        <v>897.5999999999999</v>
      </c>
      <c r="EV39" s="190">
        <f t="shared" si="58"/>
        <v>878.9999999999999</v>
      </c>
      <c r="EW39" s="190">
        <f t="shared" si="58"/>
        <v>1051.4000000000003</v>
      </c>
      <c r="EX39" s="190">
        <f t="shared" si="58"/>
        <v>909.0999999999998</v>
      </c>
      <c r="EY39" s="114">
        <f t="shared" si="58"/>
        <v>871.0999999999999</v>
      </c>
      <c r="EZ39" s="114">
        <f t="shared" si="58"/>
        <v>994.8000000000003</v>
      </c>
      <c r="FA39" s="114">
        <f t="shared" si="58"/>
        <v>939.7999999999997</v>
      </c>
      <c r="FB39" s="114">
        <f t="shared" si="58"/>
        <v>975.2</v>
      </c>
      <c r="FC39" s="97">
        <v>2112.7</v>
      </c>
      <c r="FD39" s="115">
        <f aca="true" t="shared" si="59" ref="FD39:FM39">FD13+FD22</f>
        <v>914.1999999999999</v>
      </c>
      <c r="FE39" s="97">
        <f t="shared" si="59"/>
        <v>951.4000000000001</v>
      </c>
      <c r="FF39" s="97">
        <f t="shared" si="59"/>
        <v>1037.3999999999999</v>
      </c>
      <c r="FG39" s="97">
        <f t="shared" si="59"/>
        <v>1105.7</v>
      </c>
      <c r="FH39" s="97">
        <f t="shared" si="59"/>
        <v>1096.7000000000003</v>
      </c>
      <c r="FI39" s="97">
        <f t="shared" si="59"/>
        <v>1145.1999999999998</v>
      </c>
      <c r="FJ39" s="97">
        <f t="shared" si="59"/>
        <v>1265.8799999999999</v>
      </c>
      <c r="FK39" s="97">
        <f t="shared" si="59"/>
        <v>1050.1100000000004</v>
      </c>
      <c r="FL39" s="97">
        <f t="shared" si="59"/>
        <v>1275.6100000000001</v>
      </c>
      <c r="FM39" s="97">
        <f t="shared" si="59"/>
        <v>1262.5999999999992</v>
      </c>
      <c r="FN39" s="97">
        <v>1202.8000000000006</v>
      </c>
      <c r="FO39" s="96">
        <v>1202.8000000000006</v>
      </c>
      <c r="FP39" s="115">
        <f aca="true" t="shared" si="60" ref="FP39:GI39">FP13+FP22</f>
        <v>1043.6</v>
      </c>
      <c r="FQ39" s="97">
        <f t="shared" si="60"/>
        <v>1109.9</v>
      </c>
      <c r="FR39" s="97">
        <f t="shared" si="60"/>
        <v>1396.9</v>
      </c>
      <c r="FS39" s="97">
        <f t="shared" si="60"/>
        <v>1096.3</v>
      </c>
      <c r="FT39" s="97">
        <f t="shared" si="60"/>
        <v>1131.3000000000002</v>
      </c>
      <c r="FU39" s="97">
        <f t="shared" si="60"/>
        <v>1376.8</v>
      </c>
      <c r="FV39" s="97">
        <f t="shared" si="60"/>
        <v>1622.4999999999995</v>
      </c>
      <c r="FW39" s="97">
        <f t="shared" si="60"/>
        <v>1223.2000000000003</v>
      </c>
      <c r="FX39" s="97">
        <f t="shared" si="60"/>
        <v>1712.7000000000007</v>
      </c>
      <c r="FY39" s="97">
        <f t="shared" si="60"/>
        <v>1582.599999999999</v>
      </c>
      <c r="FZ39" s="97">
        <f t="shared" si="60"/>
        <v>1364.500000000001</v>
      </c>
      <c r="GA39" s="97">
        <f t="shared" si="60"/>
        <v>2320.7999999999997</v>
      </c>
      <c r="GB39" s="97">
        <f t="shared" si="60"/>
        <v>1234.6000000000001</v>
      </c>
      <c r="GC39" s="97">
        <f t="shared" si="60"/>
        <v>1326.6999999999998</v>
      </c>
      <c r="GD39" s="97">
        <f t="shared" si="60"/>
        <v>1405.1999999999998</v>
      </c>
      <c r="GE39" s="97">
        <f t="shared" si="60"/>
        <v>1579.7000000000003</v>
      </c>
      <c r="GF39" s="97">
        <f t="shared" si="60"/>
        <v>1364.4999999999995</v>
      </c>
      <c r="GG39" s="97">
        <f t="shared" si="60"/>
        <v>1649.1800000000003</v>
      </c>
      <c r="GH39" s="97">
        <f t="shared" si="60"/>
        <v>1607.9199999999996</v>
      </c>
      <c r="GI39" s="97">
        <f t="shared" si="60"/>
        <v>1411.3000000000004</v>
      </c>
      <c r="GJ39" s="97">
        <f>GJ13+GK22</f>
        <v>1451.099999999999</v>
      </c>
      <c r="GK39" s="97">
        <f>GK13+GL22</f>
        <v>1585.6000000000015</v>
      </c>
      <c r="GL39" s="97">
        <f aca="true" t="shared" si="61" ref="GL39:GQ39">GL13+GL22</f>
        <v>1538.4999999999982</v>
      </c>
      <c r="GM39" s="97">
        <f t="shared" si="61"/>
        <v>2656.2000000000007</v>
      </c>
      <c r="GN39" s="203">
        <f t="shared" si="61"/>
        <v>1373.3999999999999</v>
      </c>
      <c r="GO39" s="199">
        <f t="shared" si="61"/>
        <v>1438.7999999999997</v>
      </c>
      <c r="GP39" s="199">
        <f t="shared" si="61"/>
        <v>1657.7</v>
      </c>
      <c r="GQ39" s="199">
        <f t="shared" si="61"/>
        <v>1577.9</v>
      </c>
      <c r="GR39" s="199">
        <v>1631.6999999999998</v>
      </c>
      <c r="GV39" s="173"/>
      <c r="GW39" s="173"/>
    </row>
    <row r="40" spans="2:205" s="79" customFormat="1" ht="18">
      <c r="B40" s="180" t="s">
        <v>36</v>
      </c>
      <c r="C40" s="182" t="s">
        <v>4</v>
      </c>
      <c r="D40" s="90">
        <f>SUM(D41:D42)</f>
        <v>4139</v>
      </c>
      <c r="E40" s="90">
        <f>SUM(E41:E42)</f>
        <v>4115</v>
      </c>
      <c r="F40" s="90">
        <f aca="true" t="shared" si="62" ref="F40:AK40">SUM(F41:F42)</f>
        <v>4120.6</v>
      </c>
      <c r="G40" s="90">
        <f t="shared" si="62"/>
        <v>4123.5</v>
      </c>
      <c r="H40" s="90">
        <f t="shared" si="62"/>
        <v>4117</v>
      </c>
      <c r="I40" s="90">
        <f t="shared" si="62"/>
        <v>4056</v>
      </c>
      <c r="J40" s="90">
        <f t="shared" si="62"/>
        <v>4026.4</v>
      </c>
      <c r="K40" s="90">
        <f t="shared" si="62"/>
        <v>4020.6000000000004</v>
      </c>
      <c r="L40" s="90">
        <f t="shared" si="62"/>
        <v>3996.7</v>
      </c>
      <c r="M40" s="90">
        <f t="shared" si="62"/>
        <v>4014.2999999999997</v>
      </c>
      <c r="N40" s="90">
        <f t="shared" si="62"/>
        <v>4037</v>
      </c>
      <c r="O40" s="90">
        <f t="shared" si="62"/>
        <v>3855.4</v>
      </c>
      <c r="P40" s="90">
        <f t="shared" si="62"/>
        <v>3890.1</v>
      </c>
      <c r="Q40" s="90">
        <f t="shared" si="62"/>
        <v>3986.9</v>
      </c>
      <c r="R40" s="90">
        <f t="shared" si="62"/>
        <v>3990.4</v>
      </c>
      <c r="S40" s="90">
        <f t="shared" si="62"/>
        <v>3999.8</v>
      </c>
      <c r="T40" s="90">
        <f t="shared" si="62"/>
        <v>3938.2</v>
      </c>
      <c r="U40" s="90">
        <f t="shared" si="62"/>
        <v>3930</v>
      </c>
      <c r="V40" s="90">
        <f t="shared" si="62"/>
        <v>3996.2</v>
      </c>
      <c r="W40" s="90">
        <f t="shared" si="62"/>
        <v>3990.5</v>
      </c>
      <c r="X40" s="90">
        <f t="shared" si="62"/>
        <v>4005.8999999999996</v>
      </c>
      <c r="Y40" s="90">
        <f t="shared" si="62"/>
        <v>3975.5</v>
      </c>
      <c r="Z40" s="90">
        <f t="shared" si="62"/>
        <v>4001.5</v>
      </c>
      <c r="AA40" s="90">
        <f t="shared" si="62"/>
        <v>3919.6</v>
      </c>
      <c r="AB40" s="90">
        <f t="shared" si="62"/>
        <v>3970.1</v>
      </c>
      <c r="AC40" s="90">
        <f t="shared" si="62"/>
        <v>3945.1</v>
      </c>
      <c r="AD40" s="90">
        <f t="shared" si="62"/>
        <v>3858.1000000000004</v>
      </c>
      <c r="AE40" s="90">
        <f t="shared" si="62"/>
        <v>4554.5</v>
      </c>
      <c r="AF40" s="90">
        <f t="shared" si="62"/>
        <v>4518.7</v>
      </c>
      <c r="AG40" s="90">
        <f t="shared" si="62"/>
        <v>4480.6</v>
      </c>
      <c r="AH40" s="90">
        <f t="shared" si="62"/>
        <v>4461.6</v>
      </c>
      <c r="AI40" s="90">
        <f t="shared" si="62"/>
        <v>4433.700000000001</v>
      </c>
      <c r="AJ40" s="90">
        <f t="shared" si="62"/>
        <v>4415.9</v>
      </c>
      <c r="AK40" s="90">
        <f t="shared" si="62"/>
        <v>4365.2</v>
      </c>
      <c r="AL40" s="90">
        <f aca="true" t="shared" si="63" ref="AL40:BQ40">SUM(AL41:AL42)</f>
        <v>4834.2</v>
      </c>
      <c r="AM40" s="90">
        <f t="shared" si="63"/>
        <v>5153.6</v>
      </c>
      <c r="AN40" s="90">
        <f t="shared" si="63"/>
        <v>5065.700000000001</v>
      </c>
      <c r="AO40" s="90">
        <f t="shared" si="63"/>
        <v>5054.9</v>
      </c>
      <c r="AP40" s="90">
        <f t="shared" si="63"/>
        <v>5090.5</v>
      </c>
      <c r="AQ40" s="90">
        <f t="shared" si="63"/>
        <v>5039.9</v>
      </c>
      <c r="AR40" s="90">
        <f t="shared" si="63"/>
        <v>5159.9</v>
      </c>
      <c r="AS40" s="90">
        <f t="shared" si="63"/>
        <v>5204.299999999999</v>
      </c>
      <c r="AT40" s="90">
        <f t="shared" si="63"/>
        <v>5497.3</v>
      </c>
      <c r="AU40" s="90">
        <f t="shared" si="63"/>
        <v>5574</v>
      </c>
      <c r="AV40" s="90">
        <f t="shared" si="63"/>
        <v>5782.799999999999</v>
      </c>
      <c r="AW40" s="90">
        <f t="shared" si="63"/>
        <v>5979.2</v>
      </c>
      <c r="AX40" s="90">
        <f t="shared" si="63"/>
        <v>6130.3</v>
      </c>
      <c r="AY40" s="90">
        <f t="shared" si="63"/>
        <v>6225.2</v>
      </c>
      <c r="AZ40" s="90">
        <f t="shared" si="63"/>
        <v>6498</v>
      </c>
      <c r="BA40" s="90">
        <f t="shared" si="63"/>
        <v>6472.400000000001</v>
      </c>
      <c r="BB40" s="90">
        <f t="shared" si="63"/>
        <v>6736.5</v>
      </c>
      <c r="BC40" s="90">
        <f t="shared" si="63"/>
        <v>6817</v>
      </c>
      <c r="BD40" s="90">
        <f t="shared" si="63"/>
        <v>6780</v>
      </c>
      <c r="BE40" s="90">
        <f t="shared" si="63"/>
        <v>6972.1</v>
      </c>
      <c r="BF40" s="90">
        <f t="shared" si="63"/>
        <v>7183.599999999999</v>
      </c>
      <c r="BG40" s="90">
        <f t="shared" si="63"/>
        <v>7176.6</v>
      </c>
      <c r="BH40" s="90">
        <f t="shared" si="63"/>
        <v>7400.799999999999</v>
      </c>
      <c r="BI40" s="90">
        <f t="shared" si="63"/>
        <v>7432.4</v>
      </c>
      <c r="BJ40" s="90">
        <f t="shared" si="63"/>
        <v>7470.299999999999</v>
      </c>
      <c r="BK40" s="90">
        <f t="shared" si="63"/>
        <v>7633.5</v>
      </c>
      <c r="BL40" s="90">
        <f t="shared" si="63"/>
        <v>7869</v>
      </c>
      <c r="BM40" s="90">
        <f t="shared" si="63"/>
        <v>7719.4</v>
      </c>
      <c r="BN40" s="90">
        <f t="shared" si="63"/>
        <v>7625.700000000001</v>
      </c>
      <c r="BO40" s="90">
        <f t="shared" si="63"/>
        <v>7631.7</v>
      </c>
      <c r="BP40" s="90">
        <f t="shared" si="63"/>
        <v>7691.6</v>
      </c>
      <c r="BQ40" s="90">
        <f t="shared" si="63"/>
        <v>7722.9</v>
      </c>
      <c r="BR40" s="90">
        <f aca="true" t="shared" si="64" ref="BR40:CW40">SUM(BR41:BR42)</f>
        <v>7712</v>
      </c>
      <c r="BS40" s="90">
        <f t="shared" si="64"/>
        <v>7744.8</v>
      </c>
      <c r="BT40" s="90">
        <f t="shared" si="64"/>
        <v>7707.1</v>
      </c>
      <c r="BU40" s="90">
        <f t="shared" si="64"/>
        <v>7855.299999999999</v>
      </c>
      <c r="BV40" s="90">
        <f t="shared" si="64"/>
        <v>7762.5</v>
      </c>
      <c r="BW40" s="90">
        <f t="shared" si="64"/>
        <v>7901.9</v>
      </c>
      <c r="BX40" s="90">
        <f t="shared" si="64"/>
        <v>7968.6</v>
      </c>
      <c r="BY40" s="90">
        <f t="shared" si="64"/>
        <v>7984.7</v>
      </c>
      <c r="BZ40" s="90">
        <f t="shared" si="64"/>
        <v>7957.7</v>
      </c>
      <c r="CA40" s="90">
        <f t="shared" si="64"/>
        <v>7880.9</v>
      </c>
      <c r="CB40" s="90">
        <f t="shared" si="64"/>
        <v>7804.5</v>
      </c>
      <c r="CC40" s="90">
        <f t="shared" si="64"/>
        <v>7948.6</v>
      </c>
      <c r="CD40" s="90">
        <f t="shared" si="64"/>
        <v>8026.9</v>
      </c>
      <c r="CE40" s="90">
        <f t="shared" si="64"/>
        <v>8263.9</v>
      </c>
      <c r="CF40" s="90">
        <f t="shared" si="64"/>
        <v>8388.1</v>
      </c>
      <c r="CG40" s="90">
        <f t="shared" si="64"/>
        <v>8445.9</v>
      </c>
      <c r="CH40" s="90">
        <f t="shared" si="64"/>
        <v>8421.8</v>
      </c>
      <c r="CI40" s="90">
        <f t="shared" si="64"/>
        <v>8512.4</v>
      </c>
      <c r="CJ40" s="90">
        <f t="shared" si="64"/>
        <v>8566.3</v>
      </c>
      <c r="CK40" s="90">
        <f t="shared" si="64"/>
        <v>8468.5</v>
      </c>
      <c r="CL40" s="90">
        <f t="shared" si="64"/>
        <v>8497.1</v>
      </c>
      <c r="CM40" s="90">
        <f t="shared" si="64"/>
        <v>8438.5</v>
      </c>
      <c r="CN40" s="90">
        <f t="shared" si="64"/>
        <v>8361.1</v>
      </c>
      <c r="CO40" s="90">
        <f t="shared" si="64"/>
        <v>8376</v>
      </c>
      <c r="CP40" s="90">
        <f t="shared" si="64"/>
        <v>8431.8</v>
      </c>
      <c r="CQ40" s="90">
        <f t="shared" si="64"/>
        <v>8517.6</v>
      </c>
      <c r="CR40" s="90">
        <f t="shared" si="64"/>
        <v>8574.7</v>
      </c>
      <c r="CS40" s="90">
        <f t="shared" si="64"/>
        <v>8762.2</v>
      </c>
      <c r="CT40" s="90">
        <f t="shared" si="64"/>
        <v>8849.9</v>
      </c>
      <c r="CU40" s="90">
        <f t="shared" si="64"/>
        <v>9106.8</v>
      </c>
      <c r="CV40" s="119">
        <f t="shared" si="64"/>
        <v>9290.1</v>
      </c>
      <c r="CW40" s="90">
        <f t="shared" si="64"/>
        <v>9300.2</v>
      </c>
      <c r="CX40" s="90">
        <f>SUM(CX41:CX42)</f>
        <v>9339.2</v>
      </c>
      <c r="CY40" s="175">
        <v>9459.9</v>
      </c>
      <c r="CZ40" s="175">
        <f>SUM(CZ41:CZ42)</f>
        <v>9459.9</v>
      </c>
      <c r="DA40" s="175">
        <f>SUM(DA41:DA42)</f>
        <v>9461</v>
      </c>
      <c r="DB40" s="90">
        <v>9346.4</v>
      </c>
      <c r="DC40" s="90">
        <v>9524.6</v>
      </c>
      <c r="DD40" s="90">
        <f>SUM(DD41:DD42)</f>
        <v>9560.5</v>
      </c>
      <c r="DE40" s="96">
        <v>9581.7</v>
      </c>
      <c r="DF40" s="96">
        <v>9890.9</v>
      </c>
      <c r="DG40" s="97">
        <v>10313</v>
      </c>
      <c r="DH40" s="183">
        <f>SUM(DH41:DH42)</f>
        <v>10917.5</v>
      </c>
      <c r="DI40" s="175">
        <f>SUM(DI41:DI42)</f>
        <v>11457</v>
      </c>
      <c r="DJ40" s="175">
        <f>SUM(DJ41:DJ42)</f>
        <v>11547.399999999998</v>
      </c>
      <c r="DK40" s="97">
        <v>12023.2</v>
      </c>
      <c r="DL40" s="96">
        <v>12024.2</v>
      </c>
      <c r="DM40" s="90">
        <f>SUM(DM41:DM42)</f>
        <v>12155.3</v>
      </c>
      <c r="DN40" s="97">
        <f>SUM(DN41:DN42)</f>
        <v>12255.100000000002</v>
      </c>
      <c r="DO40" s="96">
        <v>12587.9</v>
      </c>
      <c r="DP40" s="175">
        <v>12781.1</v>
      </c>
      <c r="DQ40" s="96">
        <v>12892.1</v>
      </c>
      <c r="DR40" s="90">
        <f>SUM(DR41:DR42)</f>
        <v>12922.5</v>
      </c>
      <c r="DS40" s="96">
        <v>13109.4</v>
      </c>
      <c r="DT40" s="119">
        <f>SUM(DT41:DT42)</f>
        <v>13413.300000000001</v>
      </c>
      <c r="DU40" s="90">
        <v>13433.9</v>
      </c>
      <c r="DV40" s="104">
        <v>13162.1</v>
      </c>
      <c r="DW40" s="104">
        <v>12684.4</v>
      </c>
      <c r="DX40" s="104">
        <v>12231</v>
      </c>
      <c r="DY40" s="90">
        <f>SUM(DY41:DY42)</f>
        <v>13155.7</v>
      </c>
      <c r="DZ40" s="114">
        <v>13289.7</v>
      </c>
      <c r="EA40" s="96">
        <v>13234.599999999999</v>
      </c>
      <c r="EB40" s="96">
        <v>13381.5</v>
      </c>
      <c r="EC40" s="191">
        <v>13817.8</v>
      </c>
      <c r="ED40" s="175">
        <f>SUM(ED41:ED42)</f>
        <v>14293.900000000001</v>
      </c>
      <c r="EE40" s="175">
        <f>SUM(EE41:EE42)</f>
        <v>15102.7</v>
      </c>
      <c r="EF40" s="183">
        <f>SUM(EF41:EF42)</f>
        <v>15468.300000000001</v>
      </c>
      <c r="EG40" s="175">
        <f>SUM(EG41:EG42)</f>
        <v>14969.199999999999</v>
      </c>
      <c r="EH40" s="96">
        <v>14445.5</v>
      </c>
      <c r="EI40" s="96">
        <v>14503.099999999999</v>
      </c>
      <c r="EJ40" s="90">
        <f>SUM(EJ41:EJ42)</f>
        <v>14736.600000000002</v>
      </c>
      <c r="EK40" s="97">
        <v>14997.000000000002</v>
      </c>
      <c r="EL40" s="97">
        <v>15078.2</v>
      </c>
      <c r="EM40" s="159">
        <v>15329.800000000001</v>
      </c>
      <c r="EN40" s="90">
        <f>SUM(EN41:EN42)</f>
        <v>15772.4</v>
      </c>
      <c r="EO40" s="97">
        <f>SUM(EO41:EO42)</f>
        <v>16313.800000000001</v>
      </c>
      <c r="EP40" s="97">
        <f>SUM(EP41:EP42)</f>
        <v>17179.9</v>
      </c>
      <c r="EQ40" s="97">
        <f>SUM(EQ41:EQ42)</f>
        <v>16729.1</v>
      </c>
      <c r="ER40" s="117">
        <v>16567.9</v>
      </c>
      <c r="ES40" s="90">
        <f>SUM(ES41:ES42)</f>
        <v>16475.1</v>
      </c>
      <c r="ET40" s="90">
        <f>SUM(ET41:ET42)</f>
        <v>16098.9</v>
      </c>
      <c r="EU40" s="90">
        <f>SUM(EU41:EU42)</f>
        <v>16306.999999999998</v>
      </c>
      <c r="EV40" s="192">
        <f>SUM(EV41:EV42)</f>
        <v>16249.599999999999</v>
      </c>
      <c r="EW40" s="190">
        <v>16000.9743466802</v>
      </c>
      <c r="EX40" s="190">
        <v>15937.2</v>
      </c>
      <c r="EY40" s="190">
        <v>16678.8</v>
      </c>
      <c r="EZ40" s="96">
        <v>16860.4</v>
      </c>
      <c r="FA40" s="96">
        <v>17197.8</v>
      </c>
      <c r="FB40" s="90">
        <f>SUM(FB41:FB42)</f>
        <v>17238.8</v>
      </c>
      <c r="FC40" s="96">
        <v>18015.7</v>
      </c>
      <c r="FD40" s="183">
        <f>SUM(FD41:FD42)</f>
        <v>17938.7</v>
      </c>
      <c r="FE40" s="96">
        <f>SUM(FE41:FE42)</f>
        <v>18167.4</v>
      </c>
      <c r="FF40" s="96">
        <v>17334.1</v>
      </c>
      <c r="FG40" s="96">
        <v>18027.1</v>
      </c>
      <c r="FH40" s="97">
        <f>SUM(FH41:FH42)</f>
        <v>18647.2</v>
      </c>
      <c r="FI40" s="96">
        <f>SUM(FI41:FI42)</f>
        <v>19172.9</v>
      </c>
      <c r="FJ40" s="96">
        <v>19312.8</v>
      </c>
      <c r="FK40" s="96">
        <v>19479</v>
      </c>
      <c r="FL40" s="174">
        <v>19172.9</v>
      </c>
      <c r="FM40" s="174">
        <v>19989.8</v>
      </c>
      <c r="FN40" s="96">
        <v>20065.1</v>
      </c>
      <c r="FO40" s="96">
        <v>20569.7</v>
      </c>
      <c r="FP40" s="96">
        <f>SUM(FP41:FP42)</f>
        <v>20574.7</v>
      </c>
      <c r="FQ40" s="96">
        <v>20164</v>
      </c>
      <c r="FR40" s="79">
        <f aca="true" t="shared" si="65" ref="FR40:GA40">SUM(FR41:FR42)</f>
        <v>23045.8</v>
      </c>
      <c r="FS40" s="90">
        <f t="shared" si="65"/>
        <v>22714</v>
      </c>
      <c r="FT40" s="90">
        <f t="shared" si="65"/>
        <v>23660.1</v>
      </c>
      <c r="FU40" s="184">
        <f t="shared" si="65"/>
        <v>23346.5</v>
      </c>
      <c r="FV40" s="90">
        <f t="shared" si="65"/>
        <v>24871.699999999997</v>
      </c>
      <c r="FW40" s="90">
        <f t="shared" si="65"/>
        <v>25520.600000000002</v>
      </c>
      <c r="FX40" s="90">
        <f t="shared" si="65"/>
        <v>27110</v>
      </c>
      <c r="FY40" s="90">
        <f t="shared" si="65"/>
        <v>27682.9</v>
      </c>
      <c r="FZ40" s="90">
        <f t="shared" si="65"/>
        <v>29258.1</v>
      </c>
      <c r="GA40" s="90">
        <f t="shared" si="65"/>
        <v>29607.2</v>
      </c>
      <c r="GB40" s="115">
        <f aca="true" t="shared" si="66" ref="GB40:GI40">SUM(GB41:GB42)</f>
        <v>30332</v>
      </c>
      <c r="GC40" s="97">
        <f t="shared" si="66"/>
        <v>30642.3</v>
      </c>
      <c r="GD40" s="97">
        <f t="shared" si="66"/>
        <v>30957.2</v>
      </c>
      <c r="GE40" s="97">
        <f t="shared" si="66"/>
        <v>31783.699999999997</v>
      </c>
      <c r="GF40" s="97">
        <f t="shared" si="66"/>
        <v>30001.5</v>
      </c>
      <c r="GG40" s="97">
        <f t="shared" si="66"/>
        <v>29570</v>
      </c>
      <c r="GH40" s="97">
        <f t="shared" si="66"/>
        <v>28928.7</v>
      </c>
      <c r="GI40" s="168">
        <f t="shared" si="66"/>
        <v>29041.6</v>
      </c>
      <c r="GJ40" s="96">
        <f>SUM(GJ41:GJ42)</f>
        <v>28887.1</v>
      </c>
      <c r="GK40" s="214">
        <v>29302.654926845207</v>
      </c>
      <c r="GL40" s="97">
        <f aca="true" t="shared" si="67" ref="GL40:GQ40">SUM(GL41:GL42)</f>
        <v>28474.25886546</v>
      </c>
      <c r="GM40" s="207">
        <f t="shared" si="67"/>
        <v>29761.1</v>
      </c>
      <c r="GN40" s="204">
        <f t="shared" si="67"/>
        <v>29304.800000000003</v>
      </c>
      <c r="GO40" s="202">
        <f t="shared" si="67"/>
        <v>30328.2</v>
      </c>
      <c r="GP40" s="202">
        <f t="shared" si="67"/>
        <v>29826.7</v>
      </c>
      <c r="GQ40" s="202">
        <f t="shared" si="67"/>
        <v>28446.300000000003</v>
      </c>
      <c r="GR40" s="202">
        <f>SUM(GR41:GR42)</f>
        <v>28071.784154611814</v>
      </c>
      <c r="GV40" s="173"/>
      <c r="GW40" s="173"/>
    </row>
    <row r="41" spans="2:204" s="79" customFormat="1" ht="18">
      <c r="B41" s="185" t="s">
        <v>37</v>
      </c>
      <c r="C41" s="182" t="s">
        <v>5</v>
      </c>
      <c r="D41" s="90">
        <v>1533</v>
      </c>
      <c r="E41" s="90">
        <v>1524.5</v>
      </c>
      <c r="F41" s="90">
        <v>1521.6</v>
      </c>
      <c r="G41" s="90">
        <v>1518.1</v>
      </c>
      <c r="H41" s="90">
        <v>1513.9</v>
      </c>
      <c r="I41" s="90">
        <v>1511.8</v>
      </c>
      <c r="J41" s="145">
        <v>1511.4</v>
      </c>
      <c r="K41" s="145">
        <v>1511.3</v>
      </c>
      <c r="L41" s="90">
        <v>1511.1999999999998</v>
      </c>
      <c r="M41" s="90">
        <v>1511.1999999999998</v>
      </c>
      <c r="N41" s="90">
        <v>1511</v>
      </c>
      <c r="O41" s="90">
        <v>1510.9</v>
      </c>
      <c r="P41" s="119">
        <v>1510.9</v>
      </c>
      <c r="Q41" s="90">
        <v>1510.9</v>
      </c>
      <c r="R41" s="90">
        <v>1510.9</v>
      </c>
      <c r="S41" s="90">
        <v>1510.7</v>
      </c>
      <c r="T41" s="90">
        <v>1510.7</v>
      </c>
      <c r="U41" s="90">
        <v>1510.7</v>
      </c>
      <c r="V41" s="90">
        <v>1510.5</v>
      </c>
      <c r="W41" s="90">
        <v>1510.4</v>
      </c>
      <c r="X41" s="90">
        <v>1500.2</v>
      </c>
      <c r="Y41" s="90">
        <v>1500.2</v>
      </c>
      <c r="Z41" s="90">
        <v>1500.2</v>
      </c>
      <c r="AA41" s="90">
        <v>1489.9</v>
      </c>
      <c r="AB41" s="119">
        <v>1489.9</v>
      </c>
      <c r="AC41" s="90">
        <v>1489.9</v>
      </c>
      <c r="AD41" s="90">
        <v>1479.7</v>
      </c>
      <c r="AE41" s="90">
        <v>1479.7</v>
      </c>
      <c r="AF41" s="90">
        <v>1479.7</v>
      </c>
      <c r="AG41" s="90">
        <v>1469.4</v>
      </c>
      <c r="AH41" s="90">
        <v>1469.4</v>
      </c>
      <c r="AI41" s="90">
        <v>1469.4</v>
      </c>
      <c r="AJ41" s="90">
        <v>1469.2</v>
      </c>
      <c r="AK41" s="90">
        <v>1469.2</v>
      </c>
      <c r="AL41" s="90">
        <v>1469.2</v>
      </c>
      <c r="AM41" s="90">
        <v>1458.9</v>
      </c>
      <c r="AN41" s="119">
        <v>1458.9</v>
      </c>
      <c r="AO41" s="90">
        <v>1458.9</v>
      </c>
      <c r="AP41" s="90">
        <v>1450.6</v>
      </c>
      <c r="AQ41" s="90">
        <v>1450.6</v>
      </c>
      <c r="AR41" s="90">
        <v>1450.6</v>
      </c>
      <c r="AS41" s="90">
        <v>1440.6</v>
      </c>
      <c r="AT41" s="90">
        <v>1440.4</v>
      </c>
      <c r="AU41" s="90">
        <v>1440.4</v>
      </c>
      <c r="AV41" s="90">
        <v>1428.4</v>
      </c>
      <c r="AW41" s="90">
        <v>1578.2</v>
      </c>
      <c r="AX41" s="90">
        <v>1638.2</v>
      </c>
      <c r="AY41" s="90">
        <v>1693.2</v>
      </c>
      <c r="AZ41" s="119">
        <v>1716.2</v>
      </c>
      <c r="BA41" s="90">
        <v>1745.3</v>
      </c>
      <c r="BB41" s="90">
        <v>1737.1</v>
      </c>
      <c r="BC41" s="90">
        <v>1750.6</v>
      </c>
      <c r="BD41" s="90">
        <v>1774</v>
      </c>
      <c r="BE41" s="90">
        <v>1768.3</v>
      </c>
      <c r="BF41" s="90">
        <v>1795.2</v>
      </c>
      <c r="BG41" s="90">
        <v>1813.1</v>
      </c>
      <c r="BH41" s="193">
        <v>1825.1</v>
      </c>
      <c r="BI41" s="90">
        <v>1811</v>
      </c>
      <c r="BJ41" s="90">
        <v>1806.6</v>
      </c>
      <c r="BK41" s="186">
        <v>1818.3</v>
      </c>
      <c r="BL41" s="119">
        <v>1816.8</v>
      </c>
      <c r="BM41" s="90">
        <v>1817</v>
      </c>
      <c r="BN41" s="90">
        <v>1825.1</v>
      </c>
      <c r="BO41" s="90">
        <v>1830.3</v>
      </c>
      <c r="BP41" s="90">
        <v>1851.5</v>
      </c>
      <c r="BQ41" s="186">
        <v>1866.1</v>
      </c>
      <c r="BR41" s="90">
        <v>1845.3</v>
      </c>
      <c r="BS41" s="90">
        <v>1845.7</v>
      </c>
      <c r="BT41" s="90">
        <v>1862.6</v>
      </c>
      <c r="BU41" s="97">
        <v>1881.1</v>
      </c>
      <c r="BV41" s="90">
        <v>1881.3</v>
      </c>
      <c r="BW41" s="90">
        <v>1881</v>
      </c>
      <c r="BX41" s="119">
        <v>1888.3</v>
      </c>
      <c r="BY41" s="96">
        <v>1888.3</v>
      </c>
      <c r="BZ41" s="96">
        <v>1887.5</v>
      </c>
      <c r="CA41" s="96">
        <v>1899.5</v>
      </c>
      <c r="CB41" s="96">
        <v>1901.7</v>
      </c>
      <c r="CC41" s="96">
        <v>1904.1</v>
      </c>
      <c r="CD41" s="96">
        <v>1902.9</v>
      </c>
      <c r="CE41" s="96">
        <v>1942.2</v>
      </c>
      <c r="CF41" s="90">
        <v>1898.2</v>
      </c>
      <c r="CG41" s="96">
        <v>1893.1</v>
      </c>
      <c r="CH41" s="90">
        <v>1898.6</v>
      </c>
      <c r="CI41" s="96">
        <v>1895.2</v>
      </c>
      <c r="CJ41" s="119">
        <v>1896.1</v>
      </c>
      <c r="CK41" s="90">
        <v>1905.3</v>
      </c>
      <c r="CL41" s="97">
        <v>1918</v>
      </c>
      <c r="CM41" s="90">
        <v>1932.5</v>
      </c>
      <c r="CN41" s="96">
        <v>1917.9</v>
      </c>
      <c r="CO41" s="187">
        <v>1924.4</v>
      </c>
      <c r="CP41" s="90">
        <v>1915.9</v>
      </c>
      <c r="CQ41" s="90">
        <v>1950.9</v>
      </c>
      <c r="CR41" s="96">
        <v>1953.9</v>
      </c>
      <c r="CS41" s="96">
        <v>1988.9</v>
      </c>
      <c r="CT41" s="97">
        <v>1993.9</v>
      </c>
      <c r="CU41" s="96">
        <v>2016.9</v>
      </c>
      <c r="CV41" s="119">
        <v>2056.4</v>
      </c>
      <c r="CW41" s="90">
        <v>2162.9</v>
      </c>
      <c r="CX41" s="96">
        <v>2245.3</v>
      </c>
      <c r="CY41" s="175">
        <v>2280.4</v>
      </c>
      <c r="CZ41" s="90">
        <v>2315.4</v>
      </c>
      <c r="DA41" s="191">
        <v>2359.4</v>
      </c>
      <c r="DB41" s="90">
        <v>2425.4</v>
      </c>
      <c r="DC41" s="90">
        <v>2499.3</v>
      </c>
      <c r="DD41" s="90">
        <f>'[1]Table6'!$D$56</f>
        <v>2509.4</v>
      </c>
      <c r="DE41" s="96">
        <v>2529.4</v>
      </c>
      <c r="DF41" s="96">
        <v>2529.4</v>
      </c>
      <c r="DG41" s="97">
        <v>2570.4</v>
      </c>
      <c r="DH41" s="183">
        <v>2632.4</v>
      </c>
      <c r="DI41" s="175">
        <v>2723.7</v>
      </c>
      <c r="DJ41" s="90">
        <v>2741.2</v>
      </c>
      <c r="DK41" s="97">
        <v>2767</v>
      </c>
      <c r="DL41" s="96">
        <v>2790.1</v>
      </c>
      <c r="DM41" s="90">
        <v>2827.7</v>
      </c>
      <c r="DN41" s="97">
        <v>2869.3</v>
      </c>
      <c r="DO41" s="96">
        <v>2843.6</v>
      </c>
      <c r="DP41" s="175">
        <v>2851.1</v>
      </c>
      <c r="DQ41" s="96">
        <v>2864.5</v>
      </c>
      <c r="DR41" s="90">
        <v>2825.2</v>
      </c>
      <c r="DS41" s="96">
        <v>2827.3</v>
      </c>
      <c r="DT41" s="119">
        <v>2835.1</v>
      </c>
      <c r="DU41" s="90">
        <v>2771.4</v>
      </c>
      <c r="DV41" s="104">
        <v>2791.4</v>
      </c>
      <c r="DW41" s="104">
        <v>2844.6</v>
      </c>
      <c r="DX41" s="104">
        <v>2826.8</v>
      </c>
      <c r="DY41" s="90">
        <v>2871.3</v>
      </c>
      <c r="DZ41" s="114">
        <v>2969.8</v>
      </c>
      <c r="EA41" s="96">
        <v>3017.8</v>
      </c>
      <c r="EB41" s="96">
        <v>3010.2</v>
      </c>
      <c r="EC41" s="191">
        <v>3100.4</v>
      </c>
      <c r="ED41" s="175">
        <v>3148.3</v>
      </c>
      <c r="EE41" s="96">
        <v>3170.6000000000004</v>
      </c>
      <c r="EF41" s="113">
        <v>3181.2000000000003</v>
      </c>
      <c r="EG41" s="96">
        <v>3216.5</v>
      </c>
      <c r="EH41" s="96">
        <v>3252.5</v>
      </c>
      <c r="EI41" s="96">
        <v>3240.4</v>
      </c>
      <c r="EJ41" s="97">
        <v>3327.2000000000003</v>
      </c>
      <c r="EK41" s="97">
        <v>3418.2000000000003</v>
      </c>
      <c r="EL41" s="97">
        <v>3418.5</v>
      </c>
      <c r="EM41" s="159">
        <v>3435.9</v>
      </c>
      <c r="EN41" s="90">
        <v>3484.6</v>
      </c>
      <c r="EO41" s="97">
        <v>3487.6</v>
      </c>
      <c r="EP41" s="96">
        <v>3516.6000000000004</v>
      </c>
      <c r="EQ41" s="97">
        <v>3535.2</v>
      </c>
      <c r="ER41" s="117">
        <v>3475.8</v>
      </c>
      <c r="ES41" s="97">
        <v>3546.4</v>
      </c>
      <c r="ET41" s="96">
        <v>3522.5</v>
      </c>
      <c r="EU41" s="96">
        <v>3614.9</v>
      </c>
      <c r="EV41" s="190">
        <v>3687.3</v>
      </c>
      <c r="EW41" s="190">
        <v>3601.9</v>
      </c>
      <c r="EX41" s="190">
        <v>3601.7</v>
      </c>
      <c r="EY41" s="190">
        <v>3672.7999999999997</v>
      </c>
      <c r="EZ41" s="96">
        <v>3752.1000000000004</v>
      </c>
      <c r="FA41" s="96">
        <v>3749.7</v>
      </c>
      <c r="FB41" s="176">
        <v>3839.9</v>
      </c>
      <c r="FC41" s="96">
        <v>3922.5</v>
      </c>
      <c r="FD41" s="183">
        <v>3875.9</v>
      </c>
      <c r="FE41" s="96">
        <v>3947.1000000000004</v>
      </c>
      <c r="FF41" s="96">
        <v>3283.5</v>
      </c>
      <c r="FG41" s="96">
        <v>3963</v>
      </c>
      <c r="FH41" s="90">
        <v>4075.2</v>
      </c>
      <c r="FI41" s="96">
        <v>4176.1</v>
      </c>
      <c r="FJ41" s="96">
        <v>4107.3</v>
      </c>
      <c r="FK41" s="96">
        <v>4218.6</v>
      </c>
      <c r="FL41" s="174">
        <v>4176.1</v>
      </c>
      <c r="FM41" s="174">
        <v>4547.9</v>
      </c>
      <c r="FN41" s="96">
        <v>4667.7</v>
      </c>
      <c r="FO41" s="96">
        <v>4827</v>
      </c>
      <c r="FP41" s="119">
        <v>4870.7</v>
      </c>
      <c r="FQ41" s="96">
        <v>5026.2</v>
      </c>
      <c r="FR41" s="96">
        <v>5175</v>
      </c>
      <c r="FS41" s="90">
        <v>5284.1</v>
      </c>
      <c r="FT41" s="90">
        <v>5459</v>
      </c>
      <c r="FU41" s="96">
        <v>5341.4</v>
      </c>
      <c r="FV41" s="176">
        <v>5401.1</v>
      </c>
      <c r="FW41" s="96">
        <v>5563.7</v>
      </c>
      <c r="FX41" s="96">
        <v>5717.3</v>
      </c>
      <c r="FY41" s="96">
        <v>5907.1</v>
      </c>
      <c r="FZ41" s="176">
        <v>6030</v>
      </c>
      <c r="GA41" s="96">
        <v>6145.3</v>
      </c>
      <c r="GB41" s="113">
        <v>5843.1</v>
      </c>
      <c r="GC41" s="96">
        <v>5864.2</v>
      </c>
      <c r="GD41" s="96">
        <v>5874.2</v>
      </c>
      <c r="GE41" s="149">
        <v>5840.4</v>
      </c>
      <c r="GF41" s="79">
        <v>5252.9</v>
      </c>
      <c r="GG41" s="96">
        <v>5759.5</v>
      </c>
      <c r="GH41" s="97">
        <v>5435</v>
      </c>
      <c r="GI41" s="169">
        <v>5457.8</v>
      </c>
      <c r="GJ41" s="96">
        <v>5468.4</v>
      </c>
      <c r="GK41" s="214">
        <v>5541.7</v>
      </c>
      <c r="GL41" s="97">
        <v>5678.85886546</v>
      </c>
      <c r="GM41" s="98">
        <v>5798.8</v>
      </c>
      <c r="GN41" s="204">
        <v>6003.4</v>
      </c>
      <c r="GO41" s="96">
        <v>6169</v>
      </c>
      <c r="GP41" s="79">
        <v>6200.2</v>
      </c>
      <c r="GQ41" s="79">
        <v>5895.6</v>
      </c>
      <c r="GR41" s="97">
        <v>6061.5</v>
      </c>
      <c r="GV41" s="173"/>
    </row>
    <row r="42" spans="2:204" s="79" customFormat="1" ht="18">
      <c r="B42" s="185" t="s">
        <v>38</v>
      </c>
      <c r="C42" s="182" t="s">
        <v>6</v>
      </c>
      <c r="D42" s="90">
        <v>2606</v>
      </c>
      <c r="E42" s="90">
        <v>2590.5</v>
      </c>
      <c r="F42" s="90">
        <v>2599</v>
      </c>
      <c r="G42" s="90">
        <v>2605.4</v>
      </c>
      <c r="H42" s="90">
        <v>2603.1</v>
      </c>
      <c r="I42" s="90">
        <v>2544.2</v>
      </c>
      <c r="J42" s="145">
        <v>2515</v>
      </c>
      <c r="K42" s="145">
        <v>2509.3</v>
      </c>
      <c r="L42" s="90">
        <v>2485.5</v>
      </c>
      <c r="M42" s="90">
        <v>2503.1</v>
      </c>
      <c r="N42" s="90">
        <v>2526</v>
      </c>
      <c r="O42" s="90">
        <v>2344.5</v>
      </c>
      <c r="P42" s="119">
        <v>2379.2</v>
      </c>
      <c r="Q42" s="90">
        <v>2476</v>
      </c>
      <c r="R42" s="90">
        <v>2479.5</v>
      </c>
      <c r="S42" s="90">
        <v>2489.1</v>
      </c>
      <c r="T42" s="90">
        <v>2427.5</v>
      </c>
      <c r="U42" s="90">
        <v>2419.3</v>
      </c>
      <c r="V42" s="90">
        <v>2485.7</v>
      </c>
      <c r="W42" s="90">
        <v>2480.1</v>
      </c>
      <c r="X42" s="90">
        <v>2505.7</v>
      </c>
      <c r="Y42" s="90">
        <v>2475.3</v>
      </c>
      <c r="Z42" s="90">
        <v>2501.3</v>
      </c>
      <c r="AA42" s="90">
        <v>2429.7</v>
      </c>
      <c r="AB42" s="119">
        <v>2480.2</v>
      </c>
      <c r="AC42" s="90">
        <v>2455.2</v>
      </c>
      <c r="AD42" s="90">
        <v>2378.4</v>
      </c>
      <c r="AE42" s="90">
        <v>3074.8</v>
      </c>
      <c r="AF42" s="90">
        <v>3039</v>
      </c>
      <c r="AG42" s="90">
        <v>3011.2</v>
      </c>
      <c r="AH42" s="90">
        <v>2992.2</v>
      </c>
      <c r="AI42" s="90">
        <v>2964.3</v>
      </c>
      <c r="AJ42" s="90">
        <v>2946.7</v>
      </c>
      <c r="AK42" s="90">
        <v>2896</v>
      </c>
      <c r="AL42" s="90">
        <v>3365</v>
      </c>
      <c r="AM42" s="90">
        <v>3694.7</v>
      </c>
      <c r="AN42" s="119">
        <v>3606.8</v>
      </c>
      <c r="AO42" s="90">
        <v>3596</v>
      </c>
      <c r="AP42" s="90">
        <v>3639.9</v>
      </c>
      <c r="AQ42" s="90">
        <v>3589.3</v>
      </c>
      <c r="AR42" s="90">
        <v>3709.3</v>
      </c>
      <c r="AS42" s="90">
        <v>3763.7</v>
      </c>
      <c r="AT42" s="90">
        <v>4056.9</v>
      </c>
      <c r="AU42" s="90">
        <v>4133.6</v>
      </c>
      <c r="AV42" s="90">
        <v>4354.4</v>
      </c>
      <c r="AW42" s="90">
        <v>4401</v>
      </c>
      <c r="AX42" s="90">
        <v>4492.1</v>
      </c>
      <c r="AY42" s="90">
        <v>4532</v>
      </c>
      <c r="AZ42" s="119">
        <v>4781.8</v>
      </c>
      <c r="BA42" s="90">
        <v>4727.1</v>
      </c>
      <c r="BB42" s="90">
        <v>4999.4</v>
      </c>
      <c r="BC42" s="90">
        <v>5066.4</v>
      </c>
      <c r="BD42" s="90">
        <v>5006</v>
      </c>
      <c r="BE42" s="90">
        <v>5203.8</v>
      </c>
      <c r="BF42" s="90">
        <v>5388.4</v>
      </c>
      <c r="BG42" s="90">
        <v>5363.5</v>
      </c>
      <c r="BH42" s="193">
        <v>5575.7</v>
      </c>
      <c r="BI42" s="90">
        <v>5621.4</v>
      </c>
      <c r="BJ42" s="90">
        <v>5663.7</v>
      </c>
      <c r="BK42" s="90">
        <v>5815.2</v>
      </c>
      <c r="BL42" s="119">
        <v>6052.2</v>
      </c>
      <c r="BM42" s="90">
        <v>5902.4</v>
      </c>
      <c r="BN42" s="90">
        <v>5800.6</v>
      </c>
      <c r="BO42" s="90">
        <v>5801.4</v>
      </c>
      <c r="BP42" s="90">
        <v>5840.1</v>
      </c>
      <c r="BQ42" s="186">
        <v>5856.8</v>
      </c>
      <c r="BR42" s="90">
        <v>5866.7</v>
      </c>
      <c r="BS42" s="90">
        <v>5899.1</v>
      </c>
      <c r="BT42" s="90">
        <v>5844.5</v>
      </c>
      <c r="BU42" s="97">
        <v>5974.2</v>
      </c>
      <c r="BV42" s="90">
        <v>5881.2</v>
      </c>
      <c r="BW42" s="90">
        <v>6020.9</v>
      </c>
      <c r="BX42" s="119">
        <v>6080.3</v>
      </c>
      <c r="BY42" s="96">
        <v>6096.4</v>
      </c>
      <c r="BZ42" s="96">
        <v>6070.2</v>
      </c>
      <c r="CA42" s="96">
        <v>5981.4</v>
      </c>
      <c r="CB42" s="96">
        <v>5902.8</v>
      </c>
      <c r="CC42" s="96">
        <v>6044.5</v>
      </c>
      <c r="CD42" s="97">
        <v>6124</v>
      </c>
      <c r="CE42" s="96">
        <v>6321.7</v>
      </c>
      <c r="CF42" s="90">
        <v>6489.9</v>
      </c>
      <c r="CG42" s="96">
        <v>6552.8</v>
      </c>
      <c r="CH42" s="90">
        <v>6523.2</v>
      </c>
      <c r="CI42" s="96">
        <v>6617.2</v>
      </c>
      <c r="CJ42" s="119">
        <v>6670.2</v>
      </c>
      <c r="CK42" s="90">
        <v>6563.2</v>
      </c>
      <c r="CL42" s="96">
        <v>6579.1</v>
      </c>
      <c r="CM42" s="90">
        <v>6506</v>
      </c>
      <c r="CN42" s="96">
        <v>6443.2</v>
      </c>
      <c r="CO42" s="187">
        <v>6451.599999999999</v>
      </c>
      <c r="CP42" s="90">
        <v>6515.9</v>
      </c>
      <c r="CQ42" s="90">
        <v>6566.7</v>
      </c>
      <c r="CR42" s="96">
        <v>6620.8</v>
      </c>
      <c r="CS42" s="96">
        <v>6773.3</v>
      </c>
      <c r="CT42" s="97">
        <v>6856</v>
      </c>
      <c r="CU42" s="96">
        <v>7089.9</v>
      </c>
      <c r="CV42" s="119">
        <v>7233.7</v>
      </c>
      <c r="CW42" s="90">
        <v>7137.3</v>
      </c>
      <c r="CX42" s="96">
        <v>7093.9</v>
      </c>
      <c r="CY42" s="175">
        <v>7179.5</v>
      </c>
      <c r="CZ42" s="90">
        <v>7144.5</v>
      </c>
      <c r="DA42" s="191">
        <v>7101.6</v>
      </c>
      <c r="DB42" s="90">
        <v>6921</v>
      </c>
      <c r="DC42" s="90">
        <v>7025.3</v>
      </c>
      <c r="DD42" s="90">
        <f>'[1]Table6'!$D$64</f>
        <v>7051.099999999999</v>
      </c>
      <c r="DE42" s="96">
        <v>7052.3</v>
      </c>
      <c r="DF42" s="96">
        <v>7361.5</v>
      </c>
      <c r="DG42" s="97">
        <v>7742.6</v>
      </c>
      <c r="DH42" s="183">
        <v>8285.1</v>
      </c>
      <c r="DI42" s="175">
        <v>8733.3</v>
      </c>
      <c r="DJ42" s="90">
        <v>8806.199999999999</v>
      </c>
      <c r="DK42" s="97">
        <v>9256.2</v>
      </c>
      <c r="DL42" s="96">
        <v>9234.1</v>
      </c>
      <c r="DM42" s="90">
        <v>9327.6</v>
      </c>
      <c r="DN42" s="97">
        <v>9385.800000000001</v>
      </c>
      <c r="DO42" s="96">
        <v>9744.3</v>
      </c>
      <c r="DP42" s="175">
        <v>9930</v>
      </c>
      <c r="DQ42" s="96">
        <v>10027.6</v>
      </c>
      <c r="DR42" s="90">
        <v>10097.3</v>
      </c>
      <c r="DS42" s="96">
        <v>10282.1</v>
      </c>
      <c r="DT42" s="119">
        <v>10578.2</v>
      </c>
      <c r="DU42" s="90">
        <v>10662.5</v>
      </c>
      <c r="DV42" s="104">
        <v>10370.7</v>
      </c>
      <c r="DW42" s="104">
        <v>9839.8</v>
      </c>
      <c r="DX42" s="104">
        <v>9404.2</v>
      </c>
      <c r="DY42" s="90">
        <v>10284.4</v>
      </c>
      <c r="DZ42" s="114">
        <v>10319.9</v>
      </c>
      <c r="EA42" s="96">
        <v>10216.8</v>
      </c>
      <c r="EB42" s="96">
        <v>10371.3</v>
      </c>
      <c r="EC42" s="191">
        <v>10717.4</v>
      </c>
      <c r="ED42" s="175">
        <v>11145.6</v>
      </c>
      <c r="EE42" s="96">
        <v>11932.1</v>
      </c>
      <c r="EF42" s="113">
        <v>12287.1</v>
      </c>
      <c r="EG42" s="96">
        <v>11752.699999999999</v>
      </c>
      <c r="EH42" s="96">
        <v>11193</v>
      </c>
      <c r="EI42" s="96">
        <v>11262.699999999999</v>
      </c>
      <c r="EJ42" s="97">
        <v>11409.400000000001</v>
      </c>
      <c r="EK42" s="97">
        <v>11578.800000000001</v>
      </c>
      <c r="EL42" s="97">
        <v>11659.7</v>
      </c>
      <c r="EM42" s="159">
        <v>11893.900000000001</v>
      </c>
      <c r="EN42" s="90">
        <v>12287.8</v>
      </c>
      <c r="EO42" s="97">
        <v>12826.2</v>
      </c>
      <c r="EP42" s="176">
        <v>13663.3</v>
      </c>
      <c r="EQ42" s="176">
        <v>13193.9</v>
      </c>
      <c r="ER42" s="117">
        <v>13092.1</v>
      </c>
      <c r="ES42" s="97">
        <v>12928.699999999999</v>
      </c>
      <c r="ET42" s="96">
        <v>12576.4</v>
      </c>
      <c r="EU42" s="96">
        <v>12692.099999999999</v>
      </c>
      <c r="EV42" s="190">
        <v>12562.3</v>
      </c>
      <c r="EW42" s="190">
        <v>12399.074346680152</v>
      </c>
      <c r="EX42" s="190">
        <v>12335.5</v>
      </c>
      <c r="EY42" s="190">
        <v>13006</v>
      </c>
      <c r="EZ42" s="96">
        <v>13108.3</v>
      </c>
      <c r="FA42" s="96">
        <v>13448.1</v>
      </c>
      <c r="FB42" s="96">
        <v>13398.9</v>
      </c>
      <c r="FC42" s="96">
        <v>14093.2</v>
      </c>
      <c r="FD42" s="183">
        <v>14062.8</v>
      </c>
      <c r="FE42" s="96">
        <v>14220.3</v>
      </c>
      <c r="FF42" s="96">
        <v>14050.6</v>
      </c>
      <c r="FG42" s="96">
        <v>14064.1</v>
      </c>
      <c r="FH42" s="90">
        <v>14572</v>
      </c>
      <c r="FI42" s="96">
        <v>14996.8</v>
      </c>
      <c r="FJ42" s="96">
        <v>15205.5</v>
      </c>
      <c r="FK42" s="96">
        <v>15260.4</v>
      </c>
      <c r="FL42" s="174">
        <v>14996.8</v>
      </c>
      <c r="FM42" s="174">
        <v>15441.9</v>
      </c>
      <c r="FN42" s="96">
        <v>15397.4</v>
      </c>
      <c r="FO42" s="96">
        <v>15742.7</v>
      </c>
      <c r="FP42" s="119">
        <v>15704</v>
      </c>
      <c r="FQ42" s="96">
        <v>15137.8</v>
      </c>
      <c r="FR42" s="79">
        <v>17870.8</v>
      </c>
      <c r="FS42" s="90">
        <v>17429.9</v>
      </c>
      <c r="FT42" s="90">
        <v>18201.1</v>
      </c>
      <c r="FU42" s="96">
        <v>18005.1</v>
      </c>
      <c r="FV42" s="90">
        <v>19470.6</v>
      </c>
      <c r="FW42" s="96">
        <v>19956.9</v>
      </c>
      <c r="FX42" s="96">
        <v>21392.7</v>
      </c>
      <c r="FY42" s="96">
        <v>21775.8</v>
      </c>
      <c r="FZ42" s="176">
        <v>23228.1</v>
      </c>
      <c r="GA42" s="96">
        <v>23461.9</v>
      </c>
      <c r="GB42" s="113">
        <v>24488.9</v>
      </c>
      <c r="GC42" s="96">
        <v>24778.1</v>
      </c>
      <c r="GD42" s="96">
        <v>25083</v>
      </c>
      <c r="GE42" s="149">
        <v>25943.3</v>
      </c>
      <c r="GF42" s="79">
        <v>24748.6</v>
      </c>
      <c r="GG42" s="96">
        <v>23810.5</v>
      </c>
      <c r="GH42" s="96">
        <v>23493.7</v>
      </c>
      <c r="GI42" s="169">
        <v>23583.8</v>
      </c>
      <c r="GJ42" s="96">
        <v>23418.7</v>
      </c>
      <c r="GK42" s="214">
        <v>23760.954926845207</v>
      </c>
      <c r="GL42" s="97">
        <v>22795.4</v>
      </c>
      <c r="GM42" s="98">
        <v>23962.3</v>
      </c>
      <c r="GN42" s="204">
        <v>23301.4</v>
      </c>
      <c r="GO42" s="96">
        <v>24159.2</v>
      </c>
      <c r="GP42" s="79">
        <v>23626.5</v>
      </c>
      <c r="GQ42" s="79">
        <v>22550.7</v>
      </c>
      <c r="GR42" s="97">
        <v>22010.284154611814</v>
      </c>
      <c r="GV42" s="173"/>
    </row>
    <row r="43" spans="2:204" s="79" customFormat="1" ht="15">
      <c r="B43" s="194"/>
      <c r="C43" s="182"/>
      <c r="D43" s="90"/>
      <c r="E43" s="90"/>
      <c r="F43" s="90"/>
      <c r="G43" s="90"/>
      <c r="H43" s="90"/>
      <c r="I43" s="90"/>
      <c r="J43" s="145"/>
      <c r="K43" s="145"/>
      <c r="L43" s="90"/>
      <c r="M43" s="90"/>
      <c r="N43" s="91"/>
      <c r="O43" s="88"/>
      <c r="AZ43" s="96"/>
      <c r="DH43" s="149"/>
      <c r="DI43" s="149"/>
      <c r="DT43" s="100"/>
      <c r="EC43" s="191"/>
      <c r="ER43" s="117"/>
      <c r="EV43" s="104"/>
      <c r="FL43" s="168"/>
      <c r="GN43" s="100"/>
      <c r="GV43" s="173"/>
    </row>
    <row r="44" spans="2:205" s="18" customFormat="1" ht="15">
      <c r="B44" s="48"/>
      <c r="C44" s="65"/>
      <c r="D44" s="81"/>
      <c r="E44" s="82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3"/>
      <c r="Q44" s="83"/>
      <c r="R44" s="83"/>
      <c r="S44" s="83"/>
      <c r="T44" s="83"/>
      <c r="U44" s="83"/>
      <c r="V44" s="83"/>
      <c r="W44" s="83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DT44" s="24"/>
      <c r="ER44" s="78"/>
      <c r="EV44" s="21"/>
      <c r="GW44" s="173"/>
    </row>
    <row r="45" spans="2:205" s="18" customFormat="1" ht="15">
      <c r="B45" s="48"/>
      <c r="C45" s="65"/>
      <c r="D45" s="81"/>
      <c r="E45" s="82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3"/>
      <c r="Q45" s="83"/>
      <c r="R45" s="83"/>
      <c r="S45" s="83"/>
      <c r="T45" s="83"/>
      <c r="U45" s="83"/>
      <c r="V45" s="83"/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DT45" s="24"/>
      <c r="ER45" s="24"/>
      <c r="EV45" s="21"/>
      <c r="GW45" s="173"/>
    </row>
    <row r="46" spans="2:205" s="18" customFormat="1" ht="15">
      <c r="B46" s="47"/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5"/>
      <c r="AU46" s="84"/>
      <c r="AV46" s="84"/>
      <c r="AW46" s="84"/>
      <c r="AX46" s="84"/>
      <c r="AY46" s="84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DT46" s="24"/>
      <c r="ER46" s="24"/>
      <c r="GW46" s="173"/>
    </row>
    <row r="47" spans="184:205" ht="15"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W47" s="173"/>
    </row>
    <row r="48" spans="2:205" s="1" customFormat="1" ht="24.75" customHeight="1">
      <c r="B48" s="23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87"/>
      <c r="DT48" s="5"/>
      <c r="DZ48" s="89" t="s">
        <v>65</v>
      </c>
      <c r="EA48" s="89"/>
      <c r="EB48" s="89"/>
      <c r="EC48" s="89"/>
      <c r="ER48" s="5"/>
      <c r="GB48" s="9"/>
      <c r="GC48" s="15"/>
      <c r="GD48" s="15"/>
      <c r="GE48" s="76"/>
      <c r="GF48" s="13"/>
      <c r="GG48" s="20"/>
      <c r="GH48" s="19"/>
      <c r="GW48" s="173"/>
    </row>
    <row r="49" spans="2:205" s="1" customFormat="1" ht="15">
      <c r="B49" s="2"/>
      <c r="P49" s="5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87"/>
      <c r="DT49" s="5"/>
      <c r="DZ49" s="89"/>
      <c r="EA49" s="89"/>
      <c r="EB49" s="89"/>
      <c r="EC49" s="89"/>
      <c r="ER49" s="5"/>
      <c r="GB49" s="9"/>
      <c r="GC49" s="15"/>
      <c r="GD49" s="15"/>
      <c r="GE49" s="76"/>
      <c r="GF49" s="13"/>
      <c r="GG49" s="20"/>
      <c r="GH49" s="20"/>
      <c r="GW49" s="173"/>
    </row>
    <row r="50" spans="2:205" s="18" customFormat="1" ht="15">
      <c r="B50" s="230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3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7"/>
      <c r="BA50" s="27"/>
      <c r="BB50" s="27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7"/>
      <c r="DT50" s="24"/>
      <c r="ER50" s="24"/>
      <c r="GW50" s="173"/>
    </row>
    <row r="51" spans="2:205" s="18" customFormat="1" ht="15">
      <c r="B51" s="230"/>
      <c r="C51" s="23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1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4"/>
      <c r="BA51" s="4"/>
      <c r="BB51" s="4"/>
      <c r="BC51" s="26"/>
      <c r="BD51" s="26"/>
      <c r="BE51" s="28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7"/>
      <c r="DT51" s="24"/>
      <c r="ER51" s="24"/>
      <c r="GW51" s="173"/>
    </row>
    <row r="52" spans="2:205" s="18" customFormat="1" ht="15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41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43"/>
      <c r="AP52" s="45"/>
      <c r="AQ52" s="45"/>
      <c r="AR52" s="45"/>
      <c r="AS52" s="41"/>
      <c r="AT52" s="41"/>
      <c r="AU52" s="41"/>
      <c r="AV52" s="41"/>
      <c r="AW52" s="41"/>
      <c r="AX52" s="41"/>
      <c r="AY52" s="41"/>
      <c r="AZ52" s="21"/>
      <c r="BA52" s="21"/>
      <c r="BC52" s="29"/>
      <c r="BD52" s="29"/>
      <c r="BE52" s="29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7"/>
      <c r="DT52" s="24"/>
      <c r="ER52" s="24"/>
      <c r="GB52" s="86"/>
      <c r="GC52" s="86"/>
      <c r="GD52" s="86"/>
      <c r="GE52" s="86"/>
      <c r="GF52" s="86"/>
      <c r="GG52" s="86"/>
      <c r="GH52" s="86"/>
      <c r="GW52" s="173"/>
    </row>
    <row r="53" spans="2:205" s="18" customFormat="1" ht="15">
      <c r="B53" s="48"/>
      <c r="C53" s="49"/>
      <c r="D53" s="3"/>
      <c r="E53" s="3"/>
      <c r="F53" s="3"/>
      <c r="G53" s="3"/>
      <c r="H53" s="3"/>
      <c r="I53" s="50"/>
      <c r="J53" s="50"/>
      <c r="K53" s="50"/>
      <c r="L53" s="50"/>
      <c r="M53" s="50"/>
      <c r="N53" s="50"/>
      <c r="O53" s="3"/>
      <c r="P53" s="9"/>
      <c r="Q53" s="17"/>
      <c r="R53" s="17"/>
      <c r="S53" s="17"/>
      <c r="T53" s="15"/>
      <c r="U53" s="15"/>
      <c r="V53" s="15"/>
      <c r="W53" s="74"/>
      <c r="X53" s="50"/>
      <c r="Y53" s="15"/>
      <c r="Z53" s="15"/>
      <c r="AA53" s="15"/>
      <c r="AB53" s="9"/>
      <c r="AC53" s="15"/>
      <c r="AD53" s="3"/>
      <c r="AE53" s="15"/>
      <c r="AF53" s="17"/>
      <c r="AG53" s="15"/>
      <c r="AH53" s="15"/>
      <c r="AI53" s="15"/>
      <c r="AJ53" s="15"/>
      <c r="AK53" s="15"/>
      <c r="AL53" s="15"/>
      <c r="AM53" s="15"/>
      <c r="AN53" s="10"/>
      <c r="AO53" s="17"/>
      <c r="AP53" s="17"/>
      <c r="AQ53" s="15"/>
      <c r="AR53" s="15"/>
      <c r="AS53" s="15"/>
      <c r="AT53" s="75"/>
      <c r="AU53" s="74"/>
      <c r="AV53" s="15"/>
      <c r="AW53" s="17"/>
      <c r="AX53" s="74"/>
      <c r="AY53" s="15"/>
      <c r="AZ53" s="21"/>
      <c r="BA53" s="21"/>
      <c r="BC53" s="19"/>
      <c r="BD53" s="19"/>
      <c r="BE53" s="19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7"/>
      <c r="DT53" s="24"/>
      <c r="ER53" s="24"/>
      <c r="GW53" s="173"/>
    </row>
    <row r="54" spans="2:205" s="18" customFormat="1" ht="15">
      <c r="B54" s="48"/>
      <c r="C54" s="49"/>
      <c r="D54" s="3"/>
      <c r="E54" s="3"/>
      <c r="F54" s="3"/>
      <c r="G54" s="3"/>
      <c r="H54" s="3"/>
      <c r="I54" s="50"/>
      <c r="J54" s="50"/>
      <c r="K54" s="50"/>
      <c r="L54" s="50"/>
      <c r="M54" s="50"/>
      <c r="N54" s="50"/>
      <c r="O54" s="3"/>
      <c r="P54" s="9"/>
      <c r="Q54" s="17"/>
      <c r="R54" s="17"/>
      <c r="S54" s="17"/>
      <c r="T54" s="15"/>
      <c r="U54" s="15"/>
      <c r="V54" s="15"/>
      <c r="W54" s="74"/>
      <c r="X54" s="50"/>
      <c r="Y54" s="15"/>
      <c r="Z54" s="15"/>
      <c r="AA54" s="15"/>
      <c r="AB54" s="9"/>
      <c r="AC54" s="15"/>
      <c r="AD54" s="3"/>
      <c r="AE54" s="15"/>
      <c r="AF54" s="17"/>
      <c r="AG54" s="15"/>
      <c r="AH54" s="15"/>
      <c r="AI54" s="15"/>
      <c r="AJ54" s="15"/>
      <c r="AK54" s="15"/>
      <c r="AL54" s="15"/>
      <c r="AM54" s="15"/>
      <c r="AN54" s="10"/>
      <c r="AO54" s="17"/>
      <c r="AP54" s="17"/>
      <c r="AQ54" s="15"/>
      <c r="AR54" s="15"/>
      <c r="AS54" s="15"/>
      <c r="AT54" s="75"/>
      <c r="AU54" s="74"/>
      <c r="AV54" s="15"/>
      <c r="AW54" s="17"/>
      <c r="AX54" s="74"/>
      <c r="AY54" s="15"/>
      <c r="AZ54" s="21"/>
      <c r="BA54" s="21"/>
      <c r="BC54" s="19"/>
      <c r="BD54" s="19"/>
      <c r="BE54" s="19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7"/>
      <c r="DT54" s="24"/>
      <c r="ER54" s="24"/>
      <c r="GW54" s="173"/>
    </row>
    <row r="55" spans="2:205" s="18" customFormat="1" ht="15">
      <c r="B55" s="48"/>
      <c r="C55" s="49"/>
      <c r="D55" s="3"/>
      <c r="E55" s="3"/>
      <c r="F55" s="3"/>
      <c r="G55" s="3"/>
      <c r="H55" s="3"/>
      <c r="I55" s="50"/>
      <c r="J55" s="50"/>
      <c r="K55" s="50"/>
      <c r="L55" s="50"/>
      <c r="M55" s="50"/>
      <c r="N55" s="50"/>
      <c r="O55" s="3"/>
      <c r="P55" s="9"/>
      <c r="Q55" s="17"/>
      <c r="R55" s="17"/>
      <c r="S55" s="17"/>
      <c r="T55" s="15"/>
      <c r="U55" s="15"/>
      <c r="V55" s="15"/>
      <c r="W55" s="74"/>
      <c r="X55" s="50"/>
      <c r="Y55" s="15"/>
      <c r="Z55" s="15"/>
      <c r="AA55" s="15"/>
      <c r="AB55" s="9"/>
      <c r="AC55" s="15"/>
      <c r="AD55" s="3"/>
      <c r="AE55" s="15"/>
      <c r="AF55" s="17"/>
      <c r="AG55" s="15"/>
      <c r="AH55" s="15"/>
      <c r="AI55" s="15"/>
      <c r="AJ55" s="15"/>
      <c r="AK55" s="15"/>
      <c r="AL55" s="15"/>
      <c r="AM55" s="15"/>
      <c r="AN55" s="10"/>
      <c r="AO55" s="17"/>
      <c r="AP55" s="17"/>
      <c r="AQ55" s="15"/>
      <c r="AR55" s="15"/>
      <c r="AS55" s="15"/>
      <c r="AT55" s="75"/>
      <c r="AU55" s="74"/>
      <c r="AV55" s="15"/>
      <c r="AW55" s="17"/>
      <c r="AX55" s="74"/>
      <c r="AY55" s="15"/>
      <c r="AZ55" s="21"/>
      <c r="BA55" s="21"/>
      <c r="BC55" s="19"/>
      <c r="BD55" s="19"/>
      <c r="BE55" s="19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7"/>
      <c r="DT55" s="24"/>
      <c r="ER55" s="24"/>
      <c r="GW55" s="173"/>
    </row>
    <row r="56" spans="2:148" s="18" customFormat="1" ht="12.75">
      <c r="B56" s="48"/>
      <c r="C56" s="49"/>
      <c r="D56" s="3"/>
      <c r="E56" s="3"/>
      <c r="F56" s="3"/>
      <c r="G56" s="3"/>
      <c r="H56" s="3"/>
      <c r="I56" s="50"/>
      <c r="J56" s="50"/>
      <c r="K56" s="50"/>
      <c r="L56" s="50"/>
      <c r="M56" s="50"/>
      <c r="N56" s="50"/>
      <c r="O56" s="3"/>
      <c r="P56" s="9"/>
      <c r="Q56" s="17"/>
      <c r="R56" s="17"/>
      <c r="S56" s="17"/>
      <c r="T56" s="15"/>
      <c r="U56" s="15"/>
      <c r="V56" s="15"/>
      <c r="W56" s="74"/>
      <c r="X56" s="50"/>
      <c r="Y56" s="15"/>
      <c r="Z56" s="15"/>
      <c r="AA56" s="15"/>
      <c r="AB56" s="9"/>
      <c r="AC56" s="15"/>
      <c r="AD56" s="3"/>
      <c r="AE56" s="15"/>
      <c r="AF56" s="17"/>
      <c r="AG56" s="15"/>
      <c r="AH56" s="15"/>
      <c r="AI56" s="15"/>
      <c r="AJ56" s="15"/>
      <c r="AK56" s="15"/>
      <c r="AL56" s="15"/>
      <c r="AM56" s="15"/>
      <c r="AN56" s="10"/>
      <c r="AO56" s="17"/>
      <c r="AP56" s="17"/>
      <c r="AQ56" s="15"/>
      <c r="AR56" s="15"/>
      <c r="AS56" s="15"/>
      <c r="AT56" s="75"/>
      <c r="AU56" s="74"/>
      <c r="AV56" s="15"/>
      <c r="AW56" s="17"/>
      <c r="AX56" s="74"/>
      <c r="AY56" s="15"/>
      <c r="AZ56" s="21"/>
      <c r="BA56" s="21"/>
      <c r="BC56" s="19"/>
      <c r="BD56" s="19"/>
      <c r="BE56" s="19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7"/>
      <c r="DT56" s="24"/>
      <c r="ER56" s="24"/>
    </row>
    <row r="57" spans="2:148" s="18" customFormat="1" ht="12.75"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41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51"/>
      <c r="AO57" s="37"/>
      <c r="AP57" s="45"/>
      <c r="AQ57" s="45"/>
      <c r="AR57" s="45"/>
      <c r="AS57" s="41"/>
      <c r="AT57" s="41"/>
      <c r="AU57" s="41"/>
      <c r="AV57" s="41"/>
      <c r="AW57" s="41"/>
      <c r="AX57" s="41"/>
      <c r="AY57" s="41"/>
      <c r="AZ57" s="21"/>
      <c r="BA57" s="21"/>
      <c r="BC57" s="29"/>
      <c r="BD57" s="29"/>
      <c r="BE57" s="29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7"/>
      <c r="DT57" s="24"/>
      <c r="ER57" s="24"/>
    </row>
    <row r="58" spans="2:148" s="18" customFormat="1" ht="12.75">
      <c r="B58" s="52"/>
      <c r="C58" s="49"/>
      <c r="D58" s="3"/>
      <c r="E58" s="3"/>
      <c r="F58" s="3"/>
      <c r="G58" s="3"/>
      <c r="H58" s="3"/>
      <c r="I58" s="50"/>
      <c r="J58" s="50"/>
      <c r="K58" s="50"/>
      <c r="L58" s="50"/>
      <c r="M58" s="50"/>
      <c r="N58" s="50"/>
      <c r="O58" s="3"/>
      <c r="P58" s="9"/>
      <c r="Q58" s="15"/>
      <c r="R58" s="15"/>
      <c r="S58" s="17"/>
      <c r="T58" s="15"/>
      <c r="U58" s="15"/>
      <c r="V58" s="15"/>
      <c r="W58" s="74"/>
      <c r="X58" s="50"/>
      <c r="Y58" s="15"/>
      <c r="Z58" s="3"/>
      <c r="AA58" s="15"/>
      <c r="AB58" s="10"/>
      <c r="AC58" s="15"/>
      <c r="AD58" s="3"/>
      <c r="AE58" s="15"/>
      <c r="AF58" s="15"/>
      <c r="AG58" s="15"/>
      <c r="AH58" s="15"/>
      <c r="AI58" s="15"/>
      <c r="AJ58" s="15"/>
      <c r="AK58" s="15"/>
      <c r="AL58" s="15"/>
      <c r="AM58" s="15"/>
      <c r="AN58" s="9"/>
      <c r="AO58" s="17"/>
      <c r="AP58" s="17"/>
      <c r="AQ58" s="15"/>
      <c r="AR58" s="15"/>
      <c r="AS58" s="15"/>
      <c r="AT58" s="75"/>
      <c r="AU58" s="74"/>
      <c r="AV58" s="15"/>
      <c r="AW58" s="17"/>
      <c r="AX58" s="74"/>
      <c r="AY58" s="15"/>
      <c r="AZ58" s="21"/>
      <c r="BA58" s="21"/>
      <c r="BC58" s="19"/>
      <c r="BD58" s="19"/>
      <c r="BE58" s="19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7"/>
      <c r="DT58" s="24"/>
      <c r="ER58" s="24"/>
    </row>
    <row r="59" spans="2:148" s="18" customFormat="1" ht="12.75">
      <c r="B59" s="48"/>
      <c r="C59" s="49"/>
      <c r="D59" s="3"/>
      <c r="E59" s="3"/>
      <c r="F59" s="3"/>
      <c r="G59" s="3"/>
      <c r="H59" s="3"/>
      <c r="I59" s="50"/>
      <c r="J59" s="50"/>
      <c r="K59" s="50"/>
      <c r="L59" s="50"/>
      <c r="M59" s="50"/>
      <c r="N59" s="50"/>
      <c r="O59" s="3"/>
      <c r="P59" s="9"/>
      <c r="Q59" s="15"/>
      <c r="R59" s="15"/>
      <c r="S59" s="17"/>
      <c r="T59" s="15"/>
      <c r="U59" s="15"/>
      <c r="V59" s="15"/>
      <c r="W59" s="74"/>
      <c r="X59" s="50"/>
      <c r="Y59" s="15"/>
      <c r="Z59" s="3"/>
      <c r="AA59" s="15"/>
      <c r="AB59" s="9"/>
      <c r="AC59" s="15"/>
      <c r="AD59" s="3"/>
      <c r="AE59" s="15"/>
      <c r="AF59" s="15"/>
      <c r="AG59" s="15"/>
      <c r="AH59" s="15"/>
      <c r="AI59" s="15"/>
      <c r="AJ59" s="15"/>
      <c r="AK59" s="15"/>
      <c r="AL59" s="15"/>
      <c r="AM59" s="15"/>
      <c r="AN59" s="9"/>
      <c r="AO59" s="17"/>
      <c r="AP59" s="17"/>
      <c r="AQ59" s="15"/>
      <c r="AR59" s="15"/>
      <c r="AS59" s="15"/>
      <c r="AT59" s="75"/>
      <c r="AU59" s="74"/>
      <c r="AV59" s="15"/>
      <c r="AW59" s="17"/>
      <c r="AX59" s="74"/>
      <c r="AY59" s="15"/>
      <c r="AZ59" s="21"/>
      <c r="BA59" s="21"/>
      <c r="BC59" s="19"/>
      <c r="BD59" s="19"/>
      <c r="BE59" s="19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7"/>
      <c r="DT59" s="24"/>
      <c r="ER59" s="24"/>
    </row>
    <row r="60" spans="2:148" s="18" customFormat="1" ht="12.75">
      <c r="B60" s="48"/>
      <c r="C60" s="49"/>
      <c r="D60" s="3"/>
      <c r="E60" s="3"/>
      <c r="F60" s="3"/>
      <c r="G60" s="3"/>
      <c r="H60" s="3"/>
      <c r="I60" s="50"/>
      <c r="J60" s="50"/>
      <c r="K60" s="50"/>
      <c r="L60" s="50"/>
      <c r="M60" s="50"/>
      <c r="N60" s="50"/>
      <c r="O60" s="3"/>
      <c r="P60" s="9"/>
      <c r="Q60" s="15"/>
      <c r="R60" s="15"/>
      <c r="S60" s="17"/>
      <c r="T60" s="15"/>
      <c r="U60" s="15"/>
      <c r="V60" s="15"/>
      <c r="W60" s="74"/>
      <c r="X60" s="50"/>
      <c r="Y60" s="15"/>
      <c r="Z60" s="3"/>
      <c r="AA60" s="15"/>
      <c r="AB60" s="9"/>
      <c r="AC60" s="15"/>
      <c r="AD60" s="3"/>
      <c r="AE60" s="15"/>
      <c r="AF60" s="15"/>
      <c r="AG60" s="15"/>
      <c r="AH60" s="15"/>
      <c r="AI60" s="15"/>
      <c r="AJ60" s="15"/>
      <c r="AK60" s="15"/>
      <c r="AL60" s="15"/>
      <c r="AM60" s="15"/>
      <c r="AN60" s="9"/>
      <c r="AO60" s="17"/>
      <c r="AP60" s="17"/>
      <c r="AQ60" s="15"/>
      <c r="AR60" s="15"/>
      <c r="AS60" s="15"/>
      <c r="AT60" s="75"/>
      <c r="AU60" s="74"/>
      <c r="AV60" s="15"/>
      <c r="AW60" s="17"/>
      <c r="AX60" s="74"/>
      <c r="AY60" s="15"/>
      <c r="AZ60" s="21"/>
      <c r="BA60" s="21"/>
      <c r="BC60" s="19"/>
      <c r="BD60" s="19"/>
      <c r="BE60" s="19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7"/>
      <c r="DT60" s="24"/>
      <c r="ER60" s="24"/>
    </row>
    <row r="61" spans="2:148" s="18" customFormat="1" ht="12.75">
      <c r="B61" s="48"/>
      <c r="C61" s="49"/>
      <c r="D61" s="3"/>
      <c r="E61" s="3"/>
      <c r="F61" s="3"/>
      <c r="G61" s="3"/>
      <c r="H61" s="3"/>
      <c r="I61" s="50"/>
      <c r="J61" s="50"/>
      <c r="K61" s="50"/>
      <c r="L61" s="50"/>
      <c r="M61" s="50"/>
      <c r="N61" s="50"/>
      <c r="O61" s="3"/>
      <c r="P61" s="9"/>
      <c r="Q61" s="15"/>
      <c r="R61" s="15"/>
      <c r="S61" s="17"/>
      <c r="T61" s="15"/>
      <c r="U61" s="15"/>
      <c r="V61" s="15"/>
      <c r="W61" s="74"/>
      <c r="X61" s="50"/>
      <c r="Y61" s="15"/>
      <c r="Z61" s="3"/>
      <c r="AA61" s="15"/>
      <c r="AB61" s="9"/>
      <c r="AC61" s="15"/>
      <c r="AD61" s="3"/>
      <c r="AE61" s="15"/>
      <c r="AF61" s="15"/>
      <c r="AG61" s="15"/>
      <c r="AH61" s="15"/>
      <c r="AI61" s="15"/>
      <c r="AJ61" s="15"/>
      <c r="AK61" s="15"/>
      <c r="AL61" s="15"/>
      <c r="AM61" s="15"/>
      <c r="AN61" s="9"/>
      <c r="AO61" s="17"/>
      <c r="AP61" s="17"/>
      <c r="AQ61" s="15"/>
      <c r="AR61" s="15"/>
      <c r="AS61" s="15"/>
      <c r="AT61" s="75"/>
      <c r="AU61" s="74"/>
      <c r="AV61" s="15"/>
      <c r="AW61" s="17"/>
      <c r="AX61" s="74"/>
      <c r="AY61" s="15"/>
      <c r="AZ61" s="21"/>
      <c r="BA61" s="21"/>
      <c r="BC61" s="19"/>
      <c r="BD61" s="19"/>
      <c r="BE61" s="19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7"/>
      <c r="DT61" s="24"/>
      <c r="ER61" s="24"/>
    </row>
    <row r="62" spans="2:148" s="18" customFormat="1" ht="12.75">
      <c r="B62" s="48"/>
      <c r="C62" s="49"/>
      <c r="D62" s="3"/>
      <c r="E62" s="3"/>
      <c r="F62" s="3"/>
      <c r="G62" s="3"/>
      <c r="H62" s="3"/>
      <c r="I62" s="50"/>
      <c r="J62" s="50"/>
      <c r="K62" s="50"/>
      <c r="L62" s="50"/>
      <c r="M62" s="50"/>
      <c r="N62" s="50"/>
      <c r="O62" s="3"/>
      <c r="P62" s="9"/>
      <c r="Q62" s="15"/>
      <c r="R62" s="15"/>
      <c r="S62" s="17"/>
      <c r="T62" s="15"/>
      <c r="U62" s="15"/>
      <c r="V62" s="15"/>
      <c r="W62" s="74"/>
      <c r="X62" s="50"/>
      <c r="Y62" s="15"/>
      <c r="Z62" s="3"/>
      <c r="AA62" s="15"/>
      <c r="AB62" s="9"/>
      <c r="AC62" s="15"/>
      <c r="AD62" s="3"/>
      <c r="AE62" s="15"/>
      <c r="AF62" s="15"/>
      <c r="AG62" s="15"/>
      <c r="AH62" s="15"/>
      <c r="AI62" s="15"/>
      <c r="AJ62" s="15"/>
      <c r="AK62" s="15"/>
      <c r="AL62" s="15"/>
      <c r="AM62" s="15"/>
      <c r="AN62" s="9"/>
      <c r="AO62" s="17"/>
      <c r="AP62" s="17"/>
      <c r="AQ62" s="15"/>
      <c r="AR62" s="15"/>
      <c r="AS62" s="15"/>
      <c r="AT62" s="75"/>
      <c r="AU62" s="74"/>
      <c r="AV62" s="15"/>
      <c r="AW62" s="17"/>
      <c r="AX62" s="74"/>
      <c r="AY62" s="15"/>
      <c r="AZ62" s="21"/>
      <c r="BA62" s="21"/>
      <c r="BC62" s="19"/>
      <c r="BD62" s="19"/>
      <c r="BE62" s="19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7"/>
      <c r="DT62" s="24"/>
      <c r="ER62" s="24"/>
    </row>
    <row r="63" spans="2:148" s="18" customFormat="1" ht="12.75">
      <c r="B63" s="48"/>
      <c r="C63" s="49"/>
      <c r="D63" s="3"/>
      <c r="E63" s="3"/>
      <c r="F63" s="3"/>
      <c r="G63" s="3"/>
      <c r="H63" s="3"/>
      <c r="I63" s="50"/>
      <c r="J63" s="50"/>
      <c r="K63" s="50"/>
      <c r="L63" s="50"/>
      <c r="M63" s="50"/>
      <c r="N63" s="50"/>
      <c r="O63" s="3"/>
      <c r="P63" s="9"/>
      <c r="Q63" s="15"/>
      <c r="R63" s="15"/>
      <c r="S63" s="17"/>
      <c r="T63" s="15"/>
      <c r="U63" s="15"/>
      <c r="V63" s="15"/>
      <c r="W63" s="74"/>
      <c r="X63" s="50"/>
      <c r="Y63" s="15"/>
      <c r="Z63" s="3"/>
      <c r="AA63" s="15"/>
      <c r="AB63" s="9"/>
      <c r="AC63" s="15"/>
      <c r="AD63" s="3"/>
      <c r="AE63" s="15"/>
      <c r="AF63" s="15"/>
      <c r="AG63" s="15"/>
      <c r="AH63" s="15"/>
      <c r="AI63" s="15"/>
      <c r="AJ63" s="15"/>
      <c r="AK63" s="15"/>
      <c r="AL63" s="15"/>
      <c r="AM63" s="15"/>
      <c r="AN63" s="9"/>
      <c r="AO63" s="17"/>
      <c r="AP63" s="17"/>
      <c r="AQ63" s="15"/>
      <c r="AR63" s="15"/>
      <c r="AS63" s="15"/>
      <c r="AT63" s="75"/>
      <c r="AU63" s="74"/>
      <c r="AV63" s="15"/>
      <c r="AW63" s="17"/>
      <c r="AX63" s="74"/>
      <c r="AY63" s="15"/>
      <c r="AZ63" s="21"/>
      <c r="BA63" s="21"/>
      <c r="BC63" s="19"/>
      <c r="BD63" s="19"/>
      <c r="BE63" s="19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7"/>
      <c r="DT63" s="24"/>
      <c r="ER63" s="24"/>
    </row>
    <row r="64" spans="2:148" s="18" customFormat="1" ht="12.75">
      <c r="B64" s="48"/>
      <c r="C64" s="49"/>
      <c r="D64" s="3"/>
      <c r="E64" s="3"/>
      <c r="F64" s="3"/>
      <c r="G64" s="3"/>
      <c r="H64" s="3"/>
      <c r="I64" s="50"/>
      <c r="J64" s="50"/>
      <c r="K64" s="50"/>
      <c r="L64" s="50"/>
      <c r="M64" s="50"/>
      <c r="N64" s="50"/>
      <c r="O64" s="3"/>
      <c r="P64" s="9"/>
      <c r="Q64" s="15"/>
      <c r="R64" s="15"/>
      <c r="S64" s="17"/>
      <c r="T64" s="15"/>
      <c r="U64" s="15"/>
      <c r="V64" s="15"/>
      <c r="W64" s="74"/>
      <c r="X64" s="50"/>
      <c r="Y64" s="15"/>
      <c r="Z64" s="3"/>
      <c r="AA64" s="15"/>
      <c r="AB64" s="9"/>
      <c r="AC64" s="15"/>
      <c r="AD64" s="3"/>
      <c r="AE64" s="15"/>
      <c r="AF64" s="15"/>
      <c r="AG64" s="15"/>
      <c r="AH64" s="15"/>
      <c r="AI64" s="15"/>
      <c r="AJ64" s="15"/>
      <c r="AK64" s="15"/>
      <c r="AL64" s="15"/>
      <c r="AM64" s="15"/>
      <c r="AN64" s="9"/>
      <c r="AO64" s="17"/>
      <c r="AP64" s="17"/>
      <c r="AQ64" s="15"/>
      <c r="AR64" s="15"/>
      <c r="AS64" s="15"/>
      <c r="AT64" s="75"/>
      <c r="AU64" s="74"/>
      <c r="AV64" s="15"/>
      <c r="AW64" s="17"/>
      <c r="AX64" s="74"/>
      <c r="AY64" s="15"/>
      <c r="AZ64" s="21"/>
      <c r="BA64" s="21"/>
      <c r="BC64" s="19"/>
      <c r="BD64" s="19"/>
      <c r="BE64" s="19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7"/>
      <c r="DT64" s="24"/>
      <c r="ER64" s="24"/>
    </row>
    <row r="65" spans="2:148" s="18" customFormat="1" ht="12.75">
      <c r="B65" s="53"/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1"/>
      <c r="AP65" s="45"/>
      <c r="AQ65" s="45"/>
      <c r="AR65" s="45"/>
      <c r="AS65" s="41"/>
      <c r="AT65" s="41"/>
      <c r="AU65" s="41"/>
      <c r="AV65" s="41"/>
      <c r="AW65" s="41"/>
      <c r="AX65" s="41"/>
      <c r="AY65" s="41"/>
      <c r="AZ65" s="21"/>
      <c r="BA65" s="21"/>
      <c r="BC65" s="38"/>
      <c r="BD65" s="38"/>
      <c r="BE65" s="38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7"/>
      <c r="DT65" s="24"/>
      <c r="ER65" s="24"/>
    </row>
    <row r="66" spans="2:148" s="18" customFormat="1" ht="12.75">
      <c r="B66" s="54"/>
      <c r="C66" s="5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5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56"/>
      <c r="AO66" s="7"/>
      <c r="AP66" s="16"/>
      <c r="AQ66" s="16"/>
      <c r="AR66" s="16"/>
      <c r="AS66" s="7"/>
      <c r="AT66" s="7"/>
      <c r="AU66" s="7"/>
      <c r="AV66" s="7"/>
      <c r="AW66" s="7"/>
      <c r="AX66" s="7"/>
      <c r="AY66" s="7"/>
      <c r="AZ66" s="21"/>
      <c r="BA66" s="21"/>
      <c r="BC66" s="19"/>
      <c r="BD66" s="19"/>
      <c r="BE66" s="19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7"/>
      <c r="DT66" s="24"/>
      <c r="ER66" s="24"/>
    </row>
    <row r="67" spans="2:148" s="18" customFormat="1" ht="12.75">
      <c r="B67" s="48"/>
      <c r="C67" s="49"/>
      <c r="D67" s="3"/>
      <c r="E67" s="3"/>
      <c r="F67" s="3"/>
      <c r="G67" s="3"/>
      <c r="H67" s="3"/>
      <c r="I67" s="50"/>
      <c r="J67" s="50"/>
      <c r="K67" s="50"/>
      <c r="L67" s="50"/>
      <c r="M67" s="50"/>
      <c r="N67" s="50"/>
      <c r="O67" s="3"/>
      <c r="P67" s="9"/>
      <c r="Q67" s="15"/>
      <c r="R67" s="15"/>
      <c r="S67" s="17"/>
      <c r="T67" s="15"/>
      <c r="U67" s="15"/>
      <c r="V67" s="15"/>
      <c r="W67" s="74"/>
      <c r="X67" s="50"/>
      <c r="Y67" s="15"/>
      <c r="Z67" s="3"/>
      <c r="AA67" s="6"/>
      <c r="AB67" s="9"/>
      <c r="AC67" s="15"/>
      <c r="AD67" s="3"/>
      <c r="AE67" s="15"/>
      <c r="AF67" s="15"/>
      <c r="AG67" s="15"/>
      <c r="AH67" s="15"/>
      <c r="AI67" s="15"/>
      <c r="AJ67" s="15"/>
      <c r="AK67" s="15"/>
      <c r="AL67" s="15"/>
      <c r="AM67" s="15"/>
      <c r="AN67" s="9"/>
      <c r="AO67" s="17"/>
      <c r="AP67" s="17"/>
      <c r="AQ67" s="15"/>
      <c r="AR67" s="15"/>
      <c r="AS67" s="15"/>
      <c r="AT67" s="75"/>
      <c r="AU67" s="74"/>
      <c r="AV67" s="15"/>
      <c r="AW67" s="17"/>
      <c r="AX67" s="74"/>
      <c r="AY67" s="15"/>
      <c r="AZ67" s="21"/>
      <c r="BA67" s="21"/>
      <c r="BC67" s="19"/>
      <c r="BD67" s="19"/>
      <c r="BE67" s="19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7"/>
      <c r="DT67" s="24"/>
      <c r="ER67" s="24"/>
    </row>
    <row r="68" spans="2:148" s="18" customFormat="1" ht="12.75">
      <c r="B68" s="48"/>
      <c r="C68" s="49"/>
      <c r="D68" s="3"/>
      <c r="E68" s="3"/>
      <c r="F68" s="3"/>
      <c r="G68" s="3"/>
      <c r="H68" s="3"/>
      <c r="I68" s="50"/>
      <c r="J68" s="50"/>
      <c r="K68" s="50"/>
      <c r="L68" s="50"/>
      <c r="M68" s="50"/>
      <c r="N68" s="50"/>
      <c r="O68" s="3"/>
      <c r="P68" s="9"/>
      <c r="Q68" s="15"/>
      <c r="R68" s="15"/>
      <c r="S68" s="17"/>
      <c r="T68" s="15"/>
      <c r="U68" s="15"/>
      <c r="V68" s="15"/>
      <c r="W68" s="74"/>
      <c r="X68" s="50"/>
      <c r="Y68" s="15"/>
      <c r="Z68" s="3"/>
      <c r="AA68" s="6"/>
      <c r="AB68" s="9"/>
      <c r="AC68" s="15"/>
      <c r="AD68" s="3"/>
      <c r="AE68" s="15"/>
      <c r="AF68" s="15"/>
      <c r="AG68" s="15"/>
      <c r="AH68" s="15"/>
      <c r="AI68" s="15"/>
      <c r="AJ68" s="15"/>
      <c r="AK68" s="15"/>
      <c r="AL68" s="15"/>
      <c r="AM68" s="15"/>
      <c r="AN68" s="9"/>
      <c r="AO68" s="17"/>
      <c r="AP68" s="17"/>
      <c r="AQ68" s="17"/>
      <c r="AR68" s="15"/>
      <c r="AS68" s="15"/>
      <c r="AT68" s="75"/>
      <c r="AU68" s="74"/>
      <c r="AV68" s="15"/>
      <c r="AW68" s="17"/>
      <c r="AX68" s="74"/>
      <c r="AY68" s="15"/>
      <c r="AZ68" s="21"/>
      <c r="BA68" s="21"/>
      <c r="BC68" s="19"/>
      <c r="BD68" s="19"/>
      <c r="BE68" s="19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7"/>
      <c r="DT68" s="24"/>
      <c r="ER68" s="24"/>
    </row>
    <row r="69" spans="2:148" s="18" customFormat="1" ht="24.75" customHeight="1">
      <c r="B69" s="39"/>
      <c r="C69" s="40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4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43"/>
      <c r="AP69" s="37"/>
      <c r="AQ69" s="37"/>
      <c r="AR69" s="37"/>
      <c r="AS69" s="43"/>
      <c r="AT69" s="43"/>
      <c r="AU69" s="43"/>
      <c r="AV69" s="43"/>
      <c r="AW69" s="43"/>
      <c r="AX69" s="43"/>
      <c r="AY69" s="43"/>
      <c r="AZ69" s="21"/>
      <c r="BA69" s="21"/>
      <c r="BC69" s="38"/>
      <c r="BD69" s="38"/>
      <c r="BE69" s="38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7"/>
      <c r="DT69" s="24"/>
      <c r="ER69" s="24"/>
    </row>
    <row r="70" spans="2:148" s="18" customFormat="1" ht="27.75" customHeight="1">
      <c r="B70" s="39"/>
      <c r="C70" s="40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4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3"/>
      <c r="AP70" s="37"/>
      <c r="AQ70" s="37"/>
      <c r="AR70" s="37"/>
      <c r="AS70" s="43"/>
      <c r="AT70" s="43"/>
      <c r="AU70" s="43"/>
      <c r="AV70" s="43"/>
      <c r="AW70" s="43"/>
      <c r="AX70" s="43"/>
      <c r="AY70" s="43"/>
      <c r="AZ70" s="21"/>
      <c r="BA70" s="21"/>
      <c r="BC70" s="38"/>
      <c r="BD70" s="38"/>
      <c r="BE70" s="38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7"/>
      <c r="DT70" s="24"/>
      <c r="ER70" s="24"/>
    </row>
    <row r="71" spans="2:148" s="18" customFormat="1" ht="12.75">
      <c r="B71" s="48"/>
      <c r="C71" s="49"/>
      <c r="D71" s="7"/>
      <c r="E71" s="3"/>
      <c r="F71" s="3"/>
      <c r="G71" s="3"/>
      <c r="H71" s="3"/>
      <c r="I71" s="50"/>
      <c r="J71" s="50"/>
      <c r="K71" s="50"/>
      <c r="L71" s="50"/>
      <c r="M71" s="50"/>
      <c r="N71" s="50"/>
      <c r="O71" s="50"/>
      <c r="P71" s="9"/>
      <c r="Q71" s="15"/>
      <c r="R71" s="17"/>
      <c r="S71" s="17"/>
      <c r="T71" s="15"/>
      <c r="U71" s="3"/>
      <c r="V71" s="17"/>
      <c r="W71" s="74"/>
      <c r="X71" s="50"/>
      <c r="Y71" s="15"/>
      <c r="Z71" s="3"/>
      <c r="AA71" s="6"/>
      <c r="AB71" s="9"/>
      <c r="AC71" s="15"/>
      <c r="AD71" s="3"/>
      <c r="AE71" s="15"/>
      <c r="AF71" s="15"/>
      <c r="AG71" s="17"/>
      <c r="AH71" s="15"/>
      <c r="AI71" s="15"/>
      <c r="AJ71" s="15"/>
      <c r="AK71" s="15"/>
      <c r="AL71" s="15"/>
      <c r="AM71" s="15"/>
      <c r="AN71" s="9"/>
      <c r="AO71" s="17"/>
      <c r="AP71" s="17"/>
      <c r="AQ71" s="15"/>
      <c r="AR71" s="15"/>
      <c r="AS71" s="3"/>
      <c r="AT71" s="75"/>
      <c r="AU71" s="74"/>
      <c r="AV71" s="15"/>
      <c r="AW71" s="17"/>
      <c r="AX71" s="74"/>
      <c r="AY71" s="15"/>
      <c r="AZ71" s="21"/>
      <c r="BA71" s="21"/>
      <c r="BC71" s="19"/>
      <c r="BD71" s="19"/>
      <c r="BE71" s="19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7"/>
      <c r="DT71" s="24"/>
      <c r="ER71" s="24"/>
    </row>
    <row r="72" spans="2:148" s="18" customFormat="1" ht="17.25" customHeight="1">
      <c r="B72" s="48"/>
      <c r="C72" s="49"/>
      <c r="D72" s="3"/>
      <c r="E72" s="3"/>
      <c r="F72" s="3"/>
      <c r="G72" s="3"/>
      <c r="H72" s="3"/>
      <c r="I72" s="50"/>
      <c r="J72" s="50"/>
      <c r="K72" s="50"/>
      <c r="L72" s="50"/>
      <c r="M72" s="50"/>
      <c r="N72" s="50"/>
      <c r="O72" s="50"/>
      <c r="P72" s="10"/>
      <c r="Q72" s="17"/>
      <c r="R72" s="17"/>
      <c r="S72" s="17"/>
      <c r="T72" s="15"/>
      <c r="U72" s="3"/>
      <c r="V72" s="17"/>
      <c r="W72" s="74"/>
      <c r="X72" s="50"/>
      <c r="Y72" s="15"/>
      <c r="Z72" s="3"/>
      <c r="AA72" s="6"/>
      <c r="AB72" s="9"/>
      <c r="AC72" s="15"/>
      <c r="AD72" s="3"/>
      <c r="AE72" s="15"/>
      <c r="AF72" s="15"/>
      <c r="AG72" s="17"/>
      <c r="AH72" s="17"/>
      <c r="AI72" s="17"/>
      <c r="AJ72" s="15"/>
      <c r="AK72" s="15"/>
      <c r="AL72" s="15"/>
      <c r="AM72" s="15"/>
      <c r="AN72" s="9"/>
      <c r="AO72" s="17"/>
      <c r="AP72" s="17"/>
      <c r="AQ72" s="15"/>
      <c r="AR72" s="15"/>
      <c r="AS72" s="3"/>
      <c r="AT72" s="75"/>
      <c r="AU72" s="74"/>
      <c r="AV72" s="74"/>
      <c r="AW72" s="17"/>
      <c r="AX72" s="74"/>
      <c r="AY72" s="17"/>
      <c r="AZ72" s="21"/>
      <c r="BA72" s="21"/>
      <c r="BC72" s="19"/>
      <c r="BD72" s="19"/>
      <c r="BE72" s="19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7"/>
      <c r="DT72" s="24"/>
      <c r="ER72" s="24"/>
    </row>
    <row r="73" spans="2:148" s="18" customFormat="1" ht="19.5" customHeight="1">
      <c r="B73" s="52"/>
      <c r="C73" s="49"/>
      <c r="D73" s="3"/>
      <c r="E73" s="3"/>
      <c r="F73" s="3"/>
      <c r="G73" s="3"/>
      <c r="H73" s="3"/>
      <c r="I73" s="50"/>
      <c r="J73" s="50"/>
      <c r="K73" s="50"/>
      <c r="L73" s="50"/>
      <c r="M73" s="50"/>
      <c r="N73" s="50"/>
      <c r="O73" s="50"/>
      <c r="P73" s="10"/>
      <c r="Q73" s="17"/>
      <c r="R73" s="17"/>
      <c r="S73" s="17"/>
      <c r="T73" s="15"/>
      <c r="U73" s="3"/>
      <c r="V73" s="17"/>
      <c r="W73" s="74"/>
      <c r="X73" s="50"/>
      <c r="Y73" s="15"/>
      <c r="Z73" s="3"/>
      <c r="AA73" s="6"/>
      <c r="AB73" s="9"/>
      <c r="AC73" s="15"/>
      <c r="AD73" s="3"/>
      <c r="AE73" s="15"/>
      <c r="AF73" s="15"/>
      <c r="AG73" s="17"/>
      <c r="AH73" s="17"/>
      <c r="AI73" s="17"/>
      <c r="AJ73" s="17"/>
      <c r="AK73" s="17"/>
      <c r="AL73" s="17"/>
      <c r="AM73" s="17"/>
      <c r="AN73" s="9"/>
      <c r="AO73" s="17"/>
      <c r="AP73" s="17"/>
      <c r="AQ73" s="15"/>
      <c r="AR73" s="15"/>
      <c r="AS73" s="3"/>
      <c r="AT73" s="75"/>
      <c r="AU73" s="74"/>
      <c r="AV73" s="74"/>
      <c r="AW73" s="17"/>
      <c r="AX73" s="74"/>
      <c r="AY73" s="17"/>
      <c r="AZ73" s="21"/>
      <c r="BA73" s="21"/>
      <c r="BC73" s="19"/>
      <c r="BD73" s="19"/>
      <c r="BE73" s="19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7"/>
      <c r="DT73" s="24"/>
      <c r="ER73" s="24"/>
    </row>
    <row r="74" spans="2:148" s="18" customFormat="1" ht="17.25" customHeight="1">
      <c r="B74" s="57"/>
      <c r="C74" s="5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5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5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56"/>
      <c r="AO74" s="7"/>
      <c r="AP74" s="16"/>
      <c r="AQ74" s="16"/>
      <c r="AR74" s="16"/>
      <c r="AS74" s="7"/>
      <c r="AT74" s="7"/>
      <c r="AU74" s="7"/>
      <c r="AV74" s="7"/>
      <c r="AW74" s="7"/>
      <c r="AX74" s="7"/>
      <c r="AY74" s="7"/>
      <c r="AZ74" s="21"/>
      <c r="BA74" s="21"/>
      <c r="BC74" s="29"/>
      <c r="BD74" s="29"/>
      <c r="BE74" s="29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7"/>
      <c r="DT74" s="24"/>
      <c r="ER74" s="24"/>
    </row>
    <row r="75" spans="2:148" s="18" customFormat="1" ht="16.5" customHeight="1">
      <c r="B75" s="48"/>
      <c r="C75" s="49"/>
      <c r="D75" s="7"/>
      <c r="E75" s="3"/>
      <c r="F75" s="3"/>
      <c r="G75" s="3"/>
      <c r="H75" s="3"/>
      <c r="I75" s="50"/>
      <c r="J75" s="50"/>
      <c r="K75" s="50"/>
      <c r="L75" s="50"/>
      <c r="M75" s="50"/>
      <c r="N75" s="50"/>
      <c r="O75" s="3"/>
      <c r="P75" s="9"/>
      <c r="Q75" s="15"/>
      <c r="R75" s="15"/>
      <c r="S75" s="17"/>
      <c r="T75" s="15"/>
      <c r="U75" s="15"/>
      <c r="V75" s="15"/>
      <c r="W75" s="74"/>
      <c r="X75" s="50"/>
      <c r="Y75" s="15"/>
      <c r="Z75" s="3"/>
      <c r="AA75" s="6"/>
      <c r="AB75" s="9"/>
      <c r="AC75" s="15"/>
      <c r="AD75" s="3"/>
      <c r="AE75" s="15"/>
      <c r="AF75" s="3"/>
      <c r="AG75" s="17"/>
      <c r="AH75" s="15"/>
      <c r="AI75" s="15"/>
      <c r="AJ75" s="15"/>
      <c r="AK75" s="15"/>
      <c r="AL75" s="15"/>
      <c r="AM75" s="15"/>
      <c r="AN75" s="9"/>
      <c r="AO75" s="17"/>
      <c r="AP75" s="17"/>
      <c r="AQ75" s="15"/>
      <c r="AR75" s="15"/>
      <c r="AS75" s="15"/>
      <c r="AT75" s="58"/>
      <c r="AU75" s="74"/>
      <c r="AV75" s="15"/>
      <c r="AW75" s="35"/>
      <c r="AX75" s="74"/>
      <c r="AY75" s="15"/>
      <c r="AZ75" s="21"/>
      <c r="BA75" s="21"/>
      <c r="BC75" s="19"/>
      <c r="BD75" s="19"/>
      <c r="BE75" s="19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7"/>
      <c r="DT75" s="24"/>
      <c r="ER75" s="24"/>
    </row>
    <row r="76" spans="2:148" s="18" customFormat="1" ht="17.25" customHeight="1">
      <c r="B76" s="48"/>
      <c r="C76" s="49"/>
      <c r="D76" s="3"/>
      <c r="E76" s="3"/>
      <c r="F76" s="3"/>
      <c r="G76" s="3"/>
      <c r="H76" s="3"/>
      <c r="I76" s="50"/>
      <c r="J76" s="50"/>
      <c r="K76" s="50"/>
      <c r="L76" s="50"/>
      <c r="M76" s="50"/>
      <c r="N76" s="50"/>
      <c r="O76" s="3"/>
      <c r="P76" s="9"/>
      <c r="Q76" s="15"/>
      <c r="R76" s="15"/>
      <c r="S76" s="17"/>
      <c r="T76" s="15"/>
      <c r="U76" s="15"/>
      <c r="V76" s="15"/>
      <c r="W76" s="74"/>
      <c r="X76" s="50"/>
      <c r="Y76" s="15"/>
      <c r="Z76" s="3"/>
      <c r="AA76" s="6"/>
      <c r="AB76" s="9"/>
      <c r="AC76" s="15"/>
      <c r="AD76" s="3"/>
      <c r="AE76" s="15"/>
      <c r="AF76" s="3"/>
      <c r="AG76" s="17"/>
      <c r="AH76" s="15"/>
      <c r="AI76" s="15"/>
      <c r="AJ76" s="15"/>
      <c r="AK76" s="15"/>
      <c r="AL76" s="15"/>
      <c r="AM76" s="15"/>
      <c r="AN76" s="9"/>
      <c r="AO76" s="17"/>
      <c r="AP76" s="17"/>
      <c r="AQ76" s="15"/>
      <c r="AR76" s="15"/>
      <c r="AS76" s="15"/>
      <c r="AT76" s="58"/>
      <c r="AU76" s="74"/>
      <c r="AV76" s="15"/>
      <c r="AW76" s="35"/>
      <c r="AX76" s="74"/>
      <c r="AY76" s="15"/>
      <c r="AZ76" s="21"/>
      <c r="BA76" s="21"/>
      <c r="BC76" s="19"/>
      <c r="BD76" s="19"/>
      <c r="BE76" s="19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T76" s="24"/>
      <c r="ER76" s="24"/>
    </row>
    <row r="77" spans="2:148" s="18" customFormat="1" ht="27.75" customHeight="1">
      <c r="B77" s="5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5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5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56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21"/>
      <c r="BA77" s="21"/>
      <c r="BC77" s="29"/>
      <c r="BD77" s="29"/>
      <c r="BE77" s="29"/>
      <c r="DT77" s="24"/>
      <c r="ER77" s="24"/>
    </row>
    <row r="78" spans="2:148" s="18" customFormat="1" ht="32.25" customHeight="1">
      <c r="B78" s="7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5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5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56"/>
      <c r="AO78" s="14"/>
      <c r="AP78" s="16"/>
      <c r="AQ78" s="12"/>
      <c r="AR78" s="12"/>
      <c r="AS78" s="7"/>
      <c r="AT78" s="58"/>
      <c r="AU78" s="12"/>
      <c r="AV78" s="12"/>
      <c r="AW78" s="14"/>
      <c r="AX78" s="73"/>
      <c r="AY78" s="12"/>
      <c r="AZ78" s="21"/>
      <c r="BA78" s="21"/>
      <c r="BC78" s="29"/>
      <c r="BD78" s="29"/>
      <c r="BE78" s="29"/>
      <c r="DT78" s="24"/>
      <c r="ER78" s="24"/>
    </row>
    <row r="79" spans="2:148" s="18" customFormat="1" ht="12.75">
      <c r="B79" s="33"/>
      <c r="C79" s="55"/>
      <c r="D79" s="7"/>
      <c r="E79" s="3"/>
      <c r="F79" s="3"/>
      <c r="G79" s="3"/>
      <c r="H79" s="3"/>
      <c r="I79" s="50"/>
      <c r="J79" s="50"/>
      <c r="K79" s="50"/>
      <c r="L79" s="50"/>
      <c r="M79" s="50"/>
      <c r="N79" s="50"/>
      <c r="O79" s="33"/>
      <c r="P79" s="9"/>
      <c r="Q79" s="13"/>
      <c r="R79" s="13"/>
      <c r="S79" s="17"/>
      <c r="T79" s="13"/>
      <c r="U79" s="13"/>
      <c r="V79" s="13"/>
      <c r="W79" s="74"/>
      <c r="X79" s="13"/>
      <c r="Y79" s="15"/>
      <c r="Z79" s="13"/>
      <c r="AA79" s="13"/>
      <c r="AB79" s="11"/>
      <c r="AC79" s="13"/>
      <c r="AD79" s="13"/>
      <c r="AE79" s="15"/>
      <c r="AF79" s="15"/>
      <c r="AG79" s="13"/>
      <c r="AH79" s="15"/>
      <c r="AI79" s="13"/>
      <c r="AJ79" s="15"/>
      <c r="AK79" s="15"/>
      <c r="AL79" s="15"/>
      <c r="AM79" s="13"/>
      <c r="AN79" s="9"/>
      <c r="AO79" s="17"/>
      <c r="AP79" s="76"/>
      <c r="AQ79" s="15"/>
      <c r="AR79" s="15"/>
      <c r="AS79" s="13"/>
      <c r="AT79" s="13"/>
      <c r="AU79" s="13"/>
      <c r="AV79" s="15"/>
      <c r="AW79" s="13"/>
      <c r="AX79" s="15"/>
      <c r="AY79" s="15"/>
      <c r="AZ79" s="21"/>
      <c r="BC79" s="19"/>
      <c r="BD79" s="19"/>
      <c r="BE79" s="19"/>
      <c r="DT79" s="24"/>
      <c r="ER79" s="24"/>
    </row>
    <row r="80" spans="2:148" s="18" customFormat="1" ht="12.75">
      <c r="B80" s="59"/>
      <c r="C80" s="6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61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61"/>
      <c r="AO80" s="30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21"/>
      <c r="BC80" s="19"/>
      <c r="BD80" s="19"/>
      <c r="BE80" s="19"/>
      <c r="CV80" s="18">
        <v>474.09999999999997</v>
      </c>
      <c r="CW80" s="18">
        <v>619.092</v>
      </c>
      <c r="CX80" s="18">
        <v>635.3</v>
      </c>
      <c r="CY80" s="18">
        <v>664.9080000000001</v>
      </c>
      <c r="CZ80" s="18">
        <v>674.9</v>
      </c>
      <c r="DA80" s="18">
        <v>742.2000000000002</v>
      </c>
      <c r="DB80" s="18">
        <v>817.4389999999999</v>
      </c>
      <c r="DC80" s="18">
        <v>631.2</v>
      </c>
      <c r="DD80" s="18">
        <v>703.5649999999998</v>
      </c>
      <c r="DE80" s="18">
        <v>787.3000000000002</v>
      </c>
      <c r="DF80" s="18">
        <v>773</v>
      </c>
      <c r="DG80" s="18">
        <v>1175.3959999999997</v>
      </c>
      <c r="DT80" s="24"/>
      <c r="ER80" s="24"/>
    </row>
    <row r="81" spans="2:148" s="18" customFormat="1" ht="12.75">
      <c r="B81" s="57"/>
      <c r="C81" s="55"/>
      <c r="D81" s="62"/>
      <c r="E81" s="30"/>
      <c r="F81" s="62"/>
      <c r="G81" s="3"/>
      <c r="H81" s="3"/>
      <c r="I81" s="62"/>
      <c r="J81" s="63"/>
      <c r="K81" s="63"/>
      <c r="L81" s="50"/>
      <c r="M81" s="62"/>
      <c r="N81" s="62"/>
      <c r="O81" s="33"/>
      <c r="P81" s="11"/>
      <c r="Q81" s="13"/>
      <c r="R81" s="13"/>
      <c r="S81" s="17"/>
      <c r="T81" s="13"/>
      <c r="U81" s="13"/>
      <c r="V81" s="13"/>
      <c r="W81" s="74"/>
      <c r="X81" s="13"/>
      <c r="Y81" s="13"/>
      <c r="Z81" s="13"/>
      <c r="AA81" s="13"/>
      <c r="AB81" s="11"/>
      <c r="AC81" s="13"/>
      <c r="AD81" s="13"/>
      <c r="AE81" s="15"/>
      <c r="AF81" s="15"/>
      <c r="AG81" s="13"/>
      <c r="AH81" s="15"/>
      <c r="AI81" s="13"/>
      <c r="AJ81" s="15"/>
      <c r="AK81" s="15"/>
      <c r="AL81" s="15"/>
      <c r="AM81" s="13"/>
      <c r="AN81" s="9"/>
      <c r="AO81" s="17"/>
      <c r="AP81" s="76"/>
      <c r="AQ81" s="15"/>
      <c r="AR81" s="15"/>
      <c r="AS81" s="13"/>
      <c r="AT81" s="13"/>
      <c r="AU81" s="13"/>
      <c r="AV81" s="13"/>
      <c r="AW81" s="13"/>
      <c r="AX81" s="15"/>
      <c r="AY81" s="15"/>
      <c r="BC81" s="32"/>
      <c r="BD81" s="32"/>
      <c r="BE81" s="32"/>
      <c r="CV81" s="18">
        <v>9290.1</v>
      </c>
      <c r="CW81" s="18">
        <v>9300.2</v>
      </c>
      <c r="CX81" s="18">
        <v>9339.2</v>
      </c>
      <c r="CY81" s="18">
        <v>9459.9</v>
      </c>
      <c r="CZ81" s="18">
        <v>9459.9</v>
      </c>
      <c r="DA81" s="18">
        <v>9461</v>
      </c>
      <c r="DB81" s="18">
        <v>9346.4</v>
      </c>
      <c r="DC81" s="18">
        <v>9524.6</v>
      </c>
      <c r="DD81" s="18">
        <v>9560.5</v>
      </c>
      <c r="DE81" s="18">
        <v>9581.7</v>
      </c>
      <c r="DF81" s="18">
        <v>9890.9</v>
      </c>
      <c r="DG81" s="18">
        <v>10313</v>
      </c>
      <c r="DT81" s="24"/>
      <c r="ER81" s="24"/>
    </row>
    <row r="82" spans="2:148" s="18" customFormat="1" ht="12.75">
      <c r="B82" s="64"/>
      <c r="C82" s="49"/>
      <c r="D82" s="31"/>
      <c r="E82" s="3"/>
      <c r="F82" s="31"/>
      <c r="G82" s="3"/>
      <c r="H82" s="3"/>
      <c r="I82" s="33"/>
      <c r="J82" s="63"/>
      <c r="K82" s="63"/>
      <c r="L82" s="50"/>
      <c r="M82" s="33"/>
      <c r="N82" s="33"/>
      <c r="O82" s="34"/>
      <c r="P82" s="11"/>
      <c r="Q82" s="13"/>
      <c r="R82" s="13"/>
      <c r="S82" s="17"/>
      <c r="T82" s="13"/>
      <c r="U82" s="13"/>
      <c r="V82" s="13"/>
      <c r="W82" s="74"/>
      <c r="X82" s="13"/>
      <c r="Y82" s="13"/>
      <c r="Z82" s="13"/>
      <c r="AA82" s="13"/>
      <c r="AB82" s="11"/>
      <c r="AC82" s="13"/>
      <c r="AD82" s="13"/>
      <c r="AE82" s="15"/>
      <c r="AF82" s="15"/>
      <c r="AG82" s="13"/>
      <c r="AH82" s="15"/>
      <c r="AI82" s="13"/>
      <c r="AJ82" s="15"/>
      <c r="AK82" s="15"/>
      <c r="AL82" s="15"/>
      <c r="AM82" s="13"/>
      <c r="AN82" s="9"/>
      <c r="AO82" s="17"/>
      <c r="AP82" s="76"/>
      <c r="AQ82" s="15"/>
      <c r="AR82" s="15"/>
      <c r="AS82" s="13"/>
      <c r="AT82" s="13"/>
      <c r="AU82" s="13"/>
      <c r="AV82" s="13"/>
      <c r="AW82" s="13"/>
      <c r="AX82" s="15"/>
      <c r="AY82" s="15"/>
      <c r="BC82" s="19"/>
      <c r="BD82" s="19"/>
      <c r="BE82" s="19"/>
      <c r="CV82" s="18">
        <v>2056.4</v>
      </c>
      <c r="CW82" s="18">
        <v>2162.9</v>
      </c>
      <c r="CX82" s="18">
        <v>2245.3</v>
      </c>
      <c r="CY82" s="18">
        <v>2280.4</v>
      </c>
      <c r="CZ82" s="18">
        <v>2315.4</v>
      </c>
      <c r="DA82" s="18">
        <v>2359.4</v>
      </c>
      <c r="DB82" s="18">
        <v>2425.4</v>
      </c>
      <c r="DC82" s="18">
        <v>2499.3</v>
      </c>
      <c r="DD82" s="18">
        <v>2509.4</v>
      </c>
      <c r="DE82" s="18">
        <v>2529.4</v>
      </c>
      <c r="DF82" s="18">
        <v>2529.4</v>
      </c>
      <c r="DG82" s="18">
        <v>2570.4</v>
      </c>
      <c r="DT82" s="24"/>
      <c r="ER82" s="24"/>
    </row>
    <row r="83" spans="2:148" s="18" customFormat="1" ht="12.75">
      <c r="B83" s="64"/>
      <c r="C83" s="6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6"/>
      <c r="AC83" s="6"/>
      <c r="AD83" s="6"/>
      <c r="AE83" s="15"/>
      <c r="AF83" s="15"/>
      <c r="AG83" s="15"/>
      <c r="AH83" s="15"/>
      <c r="AI83" s="15"/>
      <c r="AJ83" s="15"/>
      <c r="AK83" s="15"/>
      <c r="AL83" s="15"/>
      <c r="AM83" s="15"/>
      <c r="AN83" s="9"/>
      <c r="AO83" s="15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BC83" s="19"/>
      <c r="BD83" s="19"/>
      <c r="BE83" s="19"/>
      <c r="CV83" s="18">
        <v>7233.7</v>
      </c>
      <c r="CW83" s="18">
        <v>7137.3</v>
      </c>
      <c r="CX83" s="18">
        <v>7093.9</v>
      </c>
      <c r="CY83" s="18">
        <v>7179.5</v>
      </c>
      <c r="CZ83" s="18">
        <v>7144.5</v>
      </c>
      <c r="DA83" s="18">
        <v>7101.6</v>
      </c>
      <c r="DB83" s="18">
        <v>6921</v>
      </c>
      <c r="DC83" s="18">
        <v>7025.3</v>
      </c>
      <c r="DD83" s="18">
        <v>7051.099999999999</v>
      </c>
      <c r="DE83" s="18">
        <v>7052.3</v>
      </c>
      <c r="DF83" s="18">
        <v>7361.5</v>
      </c>
      <c r="DG83" s="18">
        <v>7742.6</v>
      </c>
      <c r="DT83" s="24"/>
      <c r="ER83" s="24"/>
    </row>
    <row r="84" spans="2:148" s="18" customFormat="1" ht="12.75">
      <c r="B84" s="64"/>
      <c r="C84" s="6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0"/>
      <c r="Q84" s="6"/>
      <c r="R84" s="15"/>
      <c r="S84" s="17"/>
      <c r="T84" s="15"/>
      <c r="U84" s="17"/>
      <c r="V84" s="13"/>
      <c r="W84" s="17"/>
      <c r="X84" s="6"/>
      <c r="Y84" s="6"/>
      <c r="Z84" s="6"/>
      <c r="AA84" s="6"/>
      <c r="AB84" s="66"/>
      <c r="AC84" s="6"/>
      <c r="AD84" s="6"/>
      <c r="AE84" s="15"/>
      <c r="AF84" s="25"/>
      <c r="AG84" s="25"/>
      <c r="AH84" s="25"/>
      <c r="AI84" s="25"/>
      <c r="AJ84" s="15"/>
      <c r="AK84" s="15"/>
      <c r="AL84" s="15"/>
      <c r="AM84" s="6"/>
      <c r="AN84" s="66"/>
      <c r="AO84" s="15"/>
      <c r="AP84" s="17"/>
      <c r="AQ84" s="17"/>
      <c r="AR84" s="17"/>
      <c r="AS84" s="15"/>
      <c r="AT84" s="6"/>
      <c r="AU84" s="6"/>
      <c r="AV84" s="6"/>
      <c r="AW84" s="6"/>
      <c r="AX84" s="6"/>
      <c r="AY84" s="6"/>
      <c r="DT84" s="24"/>
      <c r="ER84" s="24"/>
    </row>
    <row r="85" spans="2:148" s="18" customFormat="1" ht="12.75">
      <c r="B85" s="48"/>
      <c r="C85" s="65"/>
      <c r="D85" s="6"/>
      <c r="E85" s="6"/>
      <c r="F85" s="6"/>
      <c r="G85" s="6"/>
      <c r="H85" s="6"/>
      <c r="I85" s="6"/>
      <c r="J85" s="35"/>
      <c r="K85" s="35"/>
      <c r="L85" s="6"/>
      <c r="M85" s="6"/>
      <c r="N85" s="6"/>
      <c r="O85" s="6"/>
      <c r="P85" s="10"/>
      <c r="Q85" s="6"/>
      <c r="R85" s="15"/>
      <c r="S85" s="17"/>
      <c r="T85" s="15"/>
      <c r="U85" s="17"/>
      <c r="V85" s="13"/>
      <c r="W85" s="17"/>
      <c r="X85" s="6"/>
      <c r="Y85" s="6"/>
      <c r="Z85" s="6"/>
      <c r="AA85" s="6"/>
      <c r="AB85" s="66"/>
      <c r="AC85" s="6"/>
      <c r="AD85" s="6"/>
      <c r="AE85" s="15"/>
      <c r="AF85" s="25"/>
      <c r="AG85" s="25"/>
      <c r="AH85" s="25"/>
      <c r="AI85" s="25"/>
      <c r="AJ85" s="15"/>
      <c r="AK85" s="15"/>
      <c r="AL85" s="15"/>
      <c r="AM85" s="6"/>
      <c r="AN85" s="66"/>
      <c r="AO85" s="15"/>
      <c r="AP85" s="17"/>
      <c r="AQ85" s="15"/>
      <c r="AR85" s="15"/>
      <c r="AS85" s="15"/>
      <c r="AT85" s="6"/>
      <c r="AU85" s="6"/>
      <c r="AV85" s="15"/>
      <c r="AW85" s="6"/>
      <c r="AX85" s="15"/>
      <c r="AY85" s="15"/>
      <c r="DT85" s="24"/>
      <c r="ER85" s="24"/>
    </row>
    <row r="86" spans="2:148" s="18" customFormat="1" ht="12.75">
      <c r="B86" s="48"/>
      <c r="C86" s="65"/>
      <c r="D86" s="6"/>
      <c r="E86" s="6"/>
      <c r="F86" s="6"/>
      <c r="G86" s="6"/>
      <c r="H86" s="6"/>
      <c r="I86" s="6"/>
      <c r="J86" s="35"/>
      <c r="K86" s="35"/>
      <c r="L86" s="6"/>
      <c r="M86" s="6"/>
      <c r="N86" s="6"/>
      <c r="O86" s="6"/>
      <c r="P86" s="10"/>
      <c r="Q86" s="6"/>
      <c r="R86" s="15"/>
      <c r="S86" s="17"/>
      <c r="T86" s="15"/>
      <c r="U86" s="17"/>
      <c r="V86" s="13"/>
      <c r="W86" s="17"/>
      <c r="X86" s="6"/>
      <c r="Y86" s="6"/>
      <c r="Z86" s="6"/>
      <c r="AA86" s="6"/>
      <c r="AB86" s="66"/>
      <c r="AC86" s="6"/>
      <c r="AD86" s="67"/>
      <c r="AE86" s="15"/>
      <c r="AF86" s="25"/>
      <c r="AG86" s="25"/>
      <c r="AH86" s="25"/>
      <c r="AI86" s="25"/>
      <c r="AJ86" s="15"/>
      <c r="AK86" s="15"/>
      <c r="AL86" s="15"/>
      <c r="AM86" s="6"/>
      <c r="AN86" s="66"/>
      <c r="AO86" s="17"/>
      <c r="AP86" s="17"/>
      <c r="AQ86" s="15"/>
      <c r="AR86" s="15"/>
      <c r="AS86" s="15"/>
      <c r="AT86" s="6"/>
      <c r="AU86" s="25"/>
      <c r="AV86" s="15"/>
      <c r="AW86" s="6"/>
      <c r="AX86" s="15"/>
      <c r="AY86" s="15"/>
      <c r="CV86" s="21">
        <f>CV8-CV48</f>
        <v>564.6</v>
      </c>
      <c r="DT86" s="24"/>
      <c r="ER86" s="24"/>
    </row>
    <row r="87" spans="2:148" s="18" customFormat="1" ht="12.75">
      <c r="B87" s="64"/>
      <c r="C87" s="65"/>
      <c r="D87" s="6"/>
      <c r="E87" s="6"/>
      <c r="F87" s="6"/>
      <c r="G87" s="6"/>
      <c r="H87" s="6"/>
      <c r="I87" s="6"/>
      <c r="J87" s="35"/>
      <c r="K87" s="35"/>
      <c r="L87" s="6"/>
      <c r="M87" s="6"/>
      <c r="N87" s="3"/>
      <c r="O87" s="34"/>
      <c r="P87" s="13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CV87" s="21">
        <f aca="true" t="shared" si="68" ref="CV87:CV120">CV9-CV49</f>
        <v>527.1</v>
      </c>
      <c r="DT87" s="24"/>
      <c r="ER87" s="24"/>
    </row>
    <row r="88" spans="2:148" s="18" customFormat="1" ht="12.75">
      <c r="B88" s="48"/>
      <c r="C88" s="65"/>
      <c r="D88" s="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46"/>
      <c r="Q88" s="46"/>
      <c r="R88" s="46"/>
      <c r="S88" s="46"/>
      <c r="T88" s="46"/>
      <c r="U88" s="46"/>
      <c r="V88" s="46"/>
      <c r="W88" s="46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CV88" s="21">
        <f t="shared" si="68"/>
        <v>0</v>
      </c>
      <c r="DT88" s="24"/>
      <c r="ER88" s="24"/>
    </row>
    <row r="89" spans="2:148" s="18" customFormat="1" ht="12.75">
      <c r="B89" s="48"/>
      <c r="C89" s="65"/>
      <c r="D89" s="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46"/>
      <c r="Q89" s="46"/>
      <c r="R89" s="46"/>
      <c r="S89" s="46"/>
      <c r="T89" s="46"/>
      <c r="U89" s="46"/>
      <c r="V89" s="46"/>
      <c r="W89" s="46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CV89" s="21">
        <f t="shared" si="68"/>
        <v>1</v>
      </c>
      <c r="DT89" s="24"/>
      <c r="ER89" s="24"/>
    </row>
    <row r="90" ht="12.75">
      <c r="CV90" s="21">
        <f t="shared" si="68"/>
        <v>36.5</v>
      </c>
    </row>
    <row r="91" spans="4:100" ht="12.75"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CV91" s="21">
        <f t="shared" si="68"/>
        <v>452.09999999999997</v>
      </c>
    </row>
    <row r="92" spans="4:100" ht="12.75"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CV92" s="21">
        <f t="shared" si="68"/>
        <v>116.3</v>
      </c>
    </row>
    <row r="93" spans="4:100" ht="12.75"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CV93" s="21">
        <f t="shared" si="68"/>
        <v>55.599999999999994</v>
      </c>
    </row>
    <row r="94" spans="4:100" ht="12.75"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CV94" s="21">
        <f t="shared" si="68"/>
        <v>22.5</v>
      </c>
    </row>
    <row r="95" spans="4:100" ht="12.75"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CV95" s="21">
        <f t="shared" si="68"/>
        <v>35.7</v>
      </c>
    </row>
    <row r="96" spans="4:100" ht="12.75"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CV96" s="21">
        <f t="shared" si="68"/>
        <v>3</v>
      </c>
    </row>
    <row r="97" spans="4:100" ht="12.75"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CV97" s="21">
        <f t="shared" si="68"/>
        <v>207</v>
      </c>
    </row>
    <row r="98" spans="4:100" ht="12.75"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CV98" s="21">
        <f t="shared" si="68"/>
        <v>12</v>
      </c>
    </row>
    <row r="99" spans="4:100" ht="12.75"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CV99" s="21">
        <f t="shared" si="68"/>
        <v>112.50000000000006</v>
      </c>
    </row>
    <row r="100" spans="4:100" ht="12.75"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CV100" s="21">
        <f t="shared" si="68"/>
        <v>22</v>
      </c>
    </row>
    <row r="101" spans="4:100" ht="12.75"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CV101" s="21">
        <f t="shared" si="68"/>
        <v>32.1</v>
      </c>
    </row>
    <row r="102" spans="4:100" ht="12.75"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CV102" s="21">
        <f t="shared" si="68"/>
        <v>10.1</v>
      </c>
    </row>
    <row r="103" spans="4:100" ht="12.75"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CV103" s="21">
        <f t="shared" si="68"/>
        <v>90.50000000000006</v>
      </c>
    </row>
    <row r="104" spans="4:100" ht="12.75"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CV104" s="21">
        <f t="shared" si="68"/>
        <v>5.8</v>
      </c>
    </row>
    <row r="105" spans="4:100" ht="12.75"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CV105" s="21">
        <f t="shared" si="68"/>
        <v>5.8</v>
      </c>
    </row>
    <row r="106" spans="4:100" ht="12.75"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CV106" s="21">
        <f t="shared" si="68"/>
        <v>0</v>
      </c>
    </row>
    <row r="107" spans="4:100" ht="12.75"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CV107" s="21">
        <f t="shared" si="68"/>
        <v>0</v>
      </c>
    </row>
    <row r="108" spans="4:100" ht="12.75"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CV108" s="21">
        <f t="shared" si="68"/>
        <v>6.599999999999998</v>
      </c>
    </row>
    <row r="109" spans="4:100" ht="12.75"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CV109" s="21">
        <f t="shared" si="68"/>
        <v>29.8</v>
      </c>
    </row>
    <row r="110" spans="4:100" ht="12.75"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CV110" s="21">
        <f t="shared" si="68"/>
        <v>-23.200000000000003</v>
      </c>
    </row>
    <row r="111" spans="4:100" ht="12.75"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CV111" s="21">
        <f t="shared" si="68"/>
        <v>0.799999999999998</v>
      </c>
    </row>
    <row r="112" spans="4:100" ht="12.75"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CV112" s="21">
        <f t="shared" si="68"/>
        <v>91.30800000000002</v>
      </c>
    </row>
    <row r="113" spans="4:100" ht="12.75"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CV113" s="21">
        <f t="shared" si="68"/>
        <v>0</v>
      </c>
    </row>
    <row r="114" spans="4:100" ht="12.75"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CV114" s="21">
        <f t="shared" si="68"/>
        <v>-0.007999999999967145</v>
      </c>
    </row>
    <row r="115" spans="4:100" ht="12.75"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CV115" s="21">
        <f t="shared" si="68"/>
        <v>0</v>
      </c>
    </row>
    <row r="116" spans="4:100" ht="12.75"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CV116" s="21">
        <f t="shared" si="68"/>
        <v>0</v>
      </c>
    </row>
    <row r="117" spans="4:100" ht="12.75"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CV117" s="21">
        <f t="shared" si="68"/>
        <v>474.09999999999997</v>
      </c>
    </row>
    <row r="118" spans="4:100" ht="12.75"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CV118" s="21">
        <f t="shared" si="68"/>
        <v>8816</v>
      </c>
    </row>
    <row r="119" spans="4:100" ht="12.75"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CV119" s="21">
        <f t="shared" si="68"/>
        <v>-7233.700000000001</v>
      </c>
    </row>
    <row r="120" spans="4:100" ht="12.75"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CV120" s="21">
        <f t="shared" si="68"/>
        <v>5177.299999999999</v>
      </c>
    </row>
    <row r="121" spans="4:51" ht="12.75"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</row>
    <row r="122" spans="4:51" ht="12.75"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</row>
    <row r="123" spans="4:51" ht="12.75"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</row>
    <row r="124" spans="4:51" ht="12.75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</row>
    <row r="125" spans="4:51" ht="12.75"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</row>
    <row r="126" spans="4:51" ht="12.75"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</row>
    <row r="127" spans="4:51" ht="12.75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</row>
    <row r="128" spans="4:51" ht="12.75"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</row>
    <row r="129" spans="4:51" ht="12.75"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</row>
    <row r="130" spans="4:51" ht="12.75"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</row>
    <row r="131" spans="4:51" ht="12.75"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</row>
    <row r="132" spans="4:51" ht="12.75"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</row>
    <row r="133" ht="12.75">
      <c r="D133" s="77"/>
    </row>
    <row r="134" ht="12.75">
      <c r="D134" s="77"/>
    </row>
    <row r="135" ht="12.75">
      <c r="D135" s="77"/>
    </row>
    <row r="136" ht="12.75">
      <c r="D136" s="77"/>
    </row>
    <row r="137" ht="12.75">
      <c r="D137" s="77"/>
    </row>
    <row r="138" ht="12.75">
      <c r="D138" s="77"/>
    </row>
    <row r="139" ht="12.75">
      <c r="D139" s="77"/>
    </row>
    <row r="140" ht="12.75">
      <c r="D140" s="77"/>
    </row>
    <row r="141" ht="12.75">
      <c r="D141" s="77"/>
    </row>
    <row r="142" ht="12.75">
      <c r="D142" s="77"/>
    </row>
    <row r="143" ht="12.75">
      <c r="D143" s="77"/>
    </row>
    <row r="144" ht="12.75">
      <c r="D144" s="77"/>
    </row>
    <row r="145" ht="12.75">
      <c r="D145" s="77"/>
    </row>
    <row r="146" ht="12.75">
      <c r="D146" s="77"/>
    </row>
    <row r="147" ht="12.75">
      <c r="D147" s="77"/>
    </row>
    <row r="148" ht="12.75">
      <c r="D148" s="77"/>
    </row>
    <row r="149" ht="12.75">
      <c r="D149" s="77"/>
    </row>
    <row r="150" ht="12.75">
      <c r="D150" s="77"/>
    </row>
    <row r="151" ht="12.75">
      <c r="D151" s="77"/>
    </row>
    <row r="152" ht="12.75">
      <c r="D152" s="77"/>
    </row>
    <row r="153" ht="12.75">
      <c r="D153" s="77"/>
    </row>
    <row r="154" ht="12.75">
      <c r="D154" s="77"/>
    </row>
    <row r="155" ht="12.75">
      <c r="D155" s="77"/>
    </row>
    <row r="156" ht="12.75">
      <c r="D156" s="77"/>
    </row>
    <row r="157" ht="12.75">
      <c r="D157" s="77"/>
    </row>
    <row r="158" ht="12.75">
      <c r="D158" s="77"/>
    </row>
    <row r="159" ht="12.75">
      <c r="D159" s="77"/>
    </row>
    <row r="160" ht="12.75">
      <c r="D160" s="77"/>
    </row>
    <row r="161" ht="12.75">
      <c r="D161" s="77"/>
    </row>
    <row r="162" ht="12.75">
      <c r="D162" s="77"/>
    </row>
    <row r="163" ht="12.75">
      <c r="D163" s="77"/>
    </row>
    <row r="164" ht="12.75">
      <c r="D164" s="77"/>
    </row>
    <row r="165" ht="12.75">
      <c r="D165" s="77"/>
    </row>
    <row r="166" ht="12.75">
      <c r="D166" s="77"/>
    </row>
    <row r="167" ht="12.75">
      <c r="D167" s="77"/>
    </row>
    <row r="168" ht="12.75">
      <c r="D168" s="77"/>
    </row>
    <row r="169" ht="12.75">
      <c r="D169" s="77"/>
    </row>
    <row r="170" ht="12.75">
      <c r="D170" s="77"/>
    </row>
    <row r="171" ht="12.75">
      <c r="D171" s="77"/>
    </row>
    <row r="172" ht="12.75">
      <c r="D172" s="77"/>
    </row>
    <row r="173" ht="12.75">
      <c r="D173" s="77"/>
    </row>
    <row r="174" ht="12.75">
      <c r="D174" s="77"/>
    </row>
    <row r="175" ht="12.75">
      <c r="D175" s="77"/>
    </row>
    <row r="176" ht="12.75">
      <c r="D176" s="77"/>
    </row>
    <row r="177" ht="12.75">
      <c r="D177" s="77"/>
    </row>
    <row r="178" ht="12.75">
      <c r="D178" s="77"/>
    </row>
    <row r="179" ht="12.75">
      <c r="D179" s="77"/>
    </row>
    <row r="180" ht="12.75">
      <c r="D180" s="77"/>
    </row>
    <row r="181" ht="12.75">
      <c r="D181" s="77"/>
    </row>
    <row r="182" ht="12.75">
      <c r="D182" s="77"/>
    </row>
    <row r="183" ht="12.75">
      <c r="D183" s="77"/>
    </row>
    <row r="184" ht="12.75">
      <c r="D184" s="77"/>
    </row>
    <row r="185" ht="12.75">
      <c r="D185" s="77"/>
    </row>
    <row r="186" ht="12.75">
      <c r="D186" s="77"/>
    </row>
    <row r="187" ht="12.75">
      <c r="D187" s="77"/>
    </row>
    <row r="188" ht="12.75">
      <c r="D188" s="77"/>
    </row>
    <row r="189" ht="12.75">
      <c r="D189" s="77"/>
    </row>
    <row r="190" ht="12.75">
      <c r="D190" s="77"/>
    </row>
    <row r="191" ht="12.75">
      <c r="D191" s="77"/>
    </row>
    <row r="192" ht="12.75">
      <c r="D192" s="77"/>
    </row>
    <row r="193" ht="12.75">
      <c r="D193" s="77"/>
    </row>
    <row r="194" ht="12.75">
      <c r="D194" s="77"/>
    </row>
    <row r="195" ht="12.75">
      <c r="D195" s="77"/>
    </row>
    <row r="196" ht="12.75">
      <c r="D196" s="77"/>
    </row>
    <row r="197" ht="12.75">
      <c r="D197" s="77"/>
    </row>
    <row r="198" ht="12.75">
      <c r="D198" s="77"/>
    </row>
    <row r="199" ht="12.75">
      <c r="D199" s="77"/>
    </row>
    <row r="200" ht="12.75">
      <c r="D200" s="77"/>
    </row>
    <row r="201" ht="12.75">
      <c r="D201" s="77"/>
    </row>
    <row r="202" ht="12.75">
      <c r="D202" s="77"/>
    </row>
    <row r="203" ht="12.75">
      <c r="D203" s="77"/>
    </row>
    <row r="204" ht="12.75">
      <c r="D204" s="77"/>
    </row>
    <row r="205" ht="12.75">
      <c r="D205" s="77"/>
    </row>
    <row r="206" ht="12.75">
      <c r="D206" s="77"/>
    </row>
    <row r="207" ht="12.75">
      <c r="D207" s="77"/>
    </row>
    <row r="208" ht="12.75">
      <c r="D208" s="77"/>
    </row>
    <row r="209" ht="12.75">
      <c r="D209" s="77"/>
    </row>
    <row r="210" ht="12.75">
      <c r="D210" s="77"/>
    </row>
    <row r="211" ht="12.75">
      <c r="D211" s="77"/>
    </row>
    <row r="212" ht="12.75">
      <c r="D212" s="77"/>
    </row>
    <row r="213" ht="12.75">
      <c r="D213" s="77"/>
    </row>
    <row r="214" ht="12.75">
      <c r="D214" s="77"/>
    </row>
    <row r="215" ht="12.75">
      <c r="D215" s="77"/>
    </row>
    <row r="216" ht="12.75">
      <c r="D216" s="77"/>
    </row>
    <row r="217" ht="12.75">
      <c r="D217" s="77"/>
    </row>
    <row r="218" ht="12.75">
      <c r="D218" s="77"/>
    </row>
  </sheetData>
  <sheetProtection/>
  <mergeCells count="25">
    <mergeCell ref="GN6:GY6"/>
    <mergeCell ref="GB6:GM6"/>
    <mergeCell ref="AB6:AM6"/>
    <mergeCell ref="CV6:DG6"/>
    <mergeCell ref="CJ6:CU6"/>
    <mergeCell ref="BX6:CI6"/>
    <mergeCell ref="BL6:BW6"/>
    <mergeCell ref="FP6:GA6"/>
    <mergeCell ref="FD6:FO6"/>
    <mergeCell ref="AB50:AM50"/>
    <mergeCell ref="ER6:FC6"/>
    <mergeCell ref="EF6:EQ6"/>
    <mergeCell ref="DT6:EE6"/>
    <mergeCell ref="DH6:DS6"/>
    <mergeCell ref="AZ6:BK6"/>
    <mergeCell ref="AN50:AY50"/>
    <mergeCell ref="AN6:AY6"/>
    <mergeCell ref="B50:B51"/>
    <mergeCell ref="C50:C51"/>
    <mergeCell ref="D50:O50"/>
    <mergeCell ref="P50:AA50"/>
    <mergeCell ref="B6:B7"/>
    <mergeCell ref="C6:C7"/>
    <mergeCell ref="D6:O6"/>
    <mergeCell ref="P6:AA6"/>
  </mergeCells>
  <printOptions/>
  <pageMargins left="0.7" right="0.7" top="0.75" bottom="0.75" header="0.3" footer="0.3"/>
  <pageSetup horizontalDpi="600" verticalDpi="600" orientation="portrait" scale="30" r:id="rId1"/>
  <colBreaks count="8" manualBreakCount="8">
    <brk id="3" max="65535" man="1"/>
    <brk id="12" max="65535" man="1"/>
    <brk id="32" max="119" man="1"/>
    <brk id="39" max="65535" man="1"/>
    <brk id="149" max="119" man="1"/>
    <brk id="168" max="119" man="1"/>
    <brk id="183" max="119" man="1"/>
    <brk id="207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2015-05-27T12:53:15Z</cp:lastPrinted>
  <dcterms:created xsi:type="dcterms:W3CDTF">2007-02-19T10:04:14Z</dcterms:created>
  <dcterms:modified xsi:type="dcterms:W3CDTF">2022-06-29T09:54:39Z</dcterms:modified>
  <cp:category/>
  <cp:version/>
  <cp:contentType/>
  <cp:contentStatus/>
</cp:coreProperties>
</file>