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8" sheetId="1" r:id="rId1"/>
  </sheets>
  <externalReferences>
    <externalReference r:id="rId4"/>
  </externalReferences>
  <definedNames>
    <definedName name="_xlnm.Print_Area" localSheetId="0">'Sheet8'!$A$1:$BX$84</definedName>
    <definedName name="_xlnm.Print_Titles" localSheetId="0">'Sheet8'!$A:$C</definedName>
  </definedNames>
  <calcPr fullCalcOnLoad="1"/>
</workbook>
</file>

<file path=xl/sharedStrings.xml><?xml version="1.0" encoding="utf-8"?>
<sst xmlns="http://schemas.openxmlformats.org/spreadsheetml/2006/main" count="159" uniqueCount="70">
  <si>
    <t>Loans [3314+3324]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</si>
  <si>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Shares and other equity [3315+3325]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</si>
  <si>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Insurance technical reserves [3316+3326]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</si>
  <si>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Financial derivatives [3317+3327]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</si>
  <si>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payable [3318+3328]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</si>
  <si>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payable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</si>
  <si>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Foreign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</si>
  <si>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Statistical discrepancy [NLB-32+33]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</si>
  <si>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NLBz</t>
  </si>
  <si>
    <t>Memorandum item: Total expenditure [2+31] ...........................................................................................</t>
  </si>
  <si>
    <t>I</t>
  </si>
  <si>
    <t>II</t>
  </si>
  <si>
    <t>III</t>
  </si>
  <si>
    <t>IV</t>
  </si>
  <si>
    <t>GEORGIA</t>
  </si>
  <si>
    <t>_Fiscal_year_ending_December_31</t>
  </si>
  <si>
    <t xml:space="preserve"> Millions Lari (GEL)</t>
  </si>
  <si>
    <t>GFS</t>
  </si>
  <si>
    <t>Code</t>
  </si>
  <si>
    <t>Grants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</si>
  <si>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Compensation of employees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</si>
  <si>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Interest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</si>
  <si>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Subsidies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</si>
  <si>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Social benefits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</si>
  <si>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Domestic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</si>
  <si>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Foreign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</si>
  <si>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Monetary gold and SDRs ..........................................................................................................................................................................................</t>
  </si>
  <si>
    <t>2M</t>
  </si>
  <si>
    <t>Central Government</t>
  </si>
  <si>
    <t>TABLE 2A: Statement of Government Operations</t>
  </si>
  <si>
    <t>Revenue ................................................................................................................................................................</t>
  </si>
  <si>
    <t>Taxes .............................................................................................................................................................................................................................</t>
  </si>
  <si>
    <t>On income, profits, &amp; capital gains .................................................................................................................................................................................................................</t>
  </si>
  <si>
    <t>On payroll and workforce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</si>
  <si>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On property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</si>
  <si>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On goods and services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</si>
  <si>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On intern. trade &amp; transactions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</si>
  <si>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taxes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</si>
  <si>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Social contributions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</si>
  <si>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Grants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</si>
  <si>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revenue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</si>
  <si>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Expense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</si>
  <si>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Use of goods and services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</si>
  <si>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Consumption of fixed capital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</si>
  <si>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expense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</si>
  <si>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operating balance [1-2]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</si>
  <si>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NOB</t>
  </si>
  <si>
    <t>Gross operating balance [1-2+23]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</si>
  <si>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GOB</t>
  </si>
  <si>
    <t>Net acquisition of nonfinancial assets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</si>
  <si>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lending (+) / borrowing (-) [1-2-31 = 1-2M]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</si>
  <si>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NLB</t>
  </si>
  <si>
    <t>Net acquisition of financial assets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</si>
  <si>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Currency &amp; deposits [3212+3222]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</si>
  <si>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Securities other than shares [3213+3223]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</si>
  <si>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Loans [3214+3224]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</si>
  <si>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Shares and other equity [3215+3225]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</si>
  <si>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Insurance technical reserves [3216+3226]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</si>
  <si>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Financial derivatives [3217+3227]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</si>
  <si>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receivable [3218+3228]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</si>
  <si>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Currency &amp; deposits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</si>
  <si>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Securities other than shares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</si>
  <si>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Loans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</si>
  <si>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Shares and other equity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</si>
  <si>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Insurance technical reserves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</si>
  <si>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Financial derivatives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</si>
  <si>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receivable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</si>
  <si>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incurrence of liabilities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</si>
  <si>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Currency &amp; deposits [3312+3322]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</si>
  <si>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Securities other than shares [3313+3323]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</si>
</sst>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59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_-* #,##0\ _₾_-;\-* #,##0\ _₾_-;_-* &quot;-&quot;\ _₾_-;_-@_-"/>
    <numFmt numFmtId="181" formatCode="_-* #,##0.00\ _₾_-;\-* #,##0.00\ _₾_-;_-* &quot;-&quot;??\ _₾_-;_-@_-"/>
    <numFmt numFmtId="182" formatCode="#,##0.0"/>
    <numFmt numFmtId="183" formatCode="0.0"/>
    <numFmt numFmtId="184" formatCode="[$-409]mmmm\ d\,\ yyyy;@"/>
    <numFmt numFmtId="185" formatCode="#,##0.000"/>
    <numFmt numFmtId="186" formatCode="0.000"/>
    <numFmt numFmtId="187" formatCode="0.0000"/>
    <numFmt numFmtId="188" formatCode="0.0000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_);\(0.0\)"/>
    <numFmt numFmtId="195" formatCode="[$-409]dddd\,\ mmmm\ dd\,\ yyyy"/>
    <numFmt numFmtId="196" formatCode="[$-409]h:mm:ss\ AM/PM"/>
    <numFmt numFmtId="197" formatCode="0.0000000000000"/>
    <numFmt numFmtId="198" formatCode="0.000000000000"/>
    <numFmt numFmtId="199" formatCode="0.00000000000"/>
    <numFmt numFmtId="200" formatCode="0.0000000000"/>
    <numFmt numFmtId="201" formatCode="0.000000000"/>
    <numFmt numFmtId="202" formatCode="0.00000000"/>
    <numFmt numFmtId="203" formatCode="0.0000000"/>
    <numFmt numFmtId="204" formatCode="_-* #,##0&quot;р.&quot;_-;\-* #,##0&quot;р.&quot;_-;_-* &quot;-&quot;&quot;р.&quot;_-;_-@_-"/>
    <numFmt numFmtId="205" formatCode="_-* #,##0_р_._-;\-* #,##0_р_._-;_-* &quot;-&quot;_р_._-;_-@_-"/>
    <numFmt numFmtId="206" formatCode="_-* #,##0.00&quot;р.&quot;_-;\-* #,##0.00&quot;р.&quot;_-;_-* &quot;-&quot;??&quot;р.&quot;_-;_-@_-"/>
    <numFmt numFmtId="207" formatCode="_-* #,##0.00_р_._-;\-* #,##0.00_р_._-;_-* &quot;-&quot;??_р_._-;_-@_-"/>
    <numFmt numFmtId="208" formatCode="0_ ;[Red]\-0\ "/>
    <numFmt numFmtId="209" formatCode="[$-409]d\ mmmm\,\ yyyy"/>
    <numFmt numFmtId="210" formatCode="_(* #,##0.0_);_(* \(#,##0.0\);_(* &quot;-&quot;??_);_(@_)"/>
    <numFmt numFmtId="211" formatCode="0.0_);[Red]\(0.0\)"/>
    <numFmt numFmtId="212" formatCode="0.000000000000000"/>
    <numFmt numFmtId="213" formatCode="0.0000000000000000"/>
    <numFmt numFmtId="214" formatCode="0.00000000000000"/>
  </numFmts>
  <fonts count="53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LitNusx"/>
      <family val="2"/>
    </font>
    <font>
      <sz val="12"/>
      <color indexed="1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LitNusx"/>
      <family val="2"/>
    </font>
    <font>
      <sz val="12"/>
      <color rgb="FFFF0000"/>
      <name val="Arial"/>
      <family val="2"/>
    </font>
    <font>
      <b/>
      <sz val="12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83" fontId="6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center"/>
    </xf>
    <xf numFmtId="183" fontId="6" fillId="0" borderId="0" xfId="0" applyNumberFormat="1" applyFont="1" applyFill="1" applyBorder="1" applyAlignment="1">
      <alignment horizontal="center"/>
    </xf>
    <xf numFmtId="183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3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183" fontId="5" fillId="0" borderId="10" xfId="0" applyNumberFormat="1" applyFont="1" applyBorder="1" applyAlignment="1">
      <alignment horizontal="center"/>
    </xf>
    <xf numFmtId="183" fontId="5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2" fontId="6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83" fontId="6" fillId="0" borderId="10" xfId="0" applyNumberFormat="1" applyFont="1" applyBorder="1" applyAlignment="1">
      <alignment horizontal="center"/>
    </xf>
    <xf numFmtId="183" fontId="6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183" fontId="48" fillId="0" borderId="0" xfId="0" applyNumberFormat="1" applyFont="1" applyFill="1" applyBorder="1" applyAlignment="1">
      <alignment horizontal="center"/>
    </xf>
    <xf numFmtId="183" fontId="5" fillId="0" borderId="0" xfId="0" applyNumberFormat="1" applyFont="1" applyAlignment="1">
      <alignment horizontal="center"/>
    </xf>
    <xf numFmtId="182" fontId="6" fillId="0" borderId="10" xfId="0" applyNumberFormat="1" applyFont="1" applyFill="1" applyBorder="1" applyAlignment="1">
      <alignment horizontal="center"/>
    </xf>
    <xf numFmtId="182" fontId="5" fillId="0" borderId="10" xfId="0" applyNumberFormat="1" applyFont="1" applyFill="1" applyBorder="1" applyAlignment="1">
      <alignment horizontal="center"/>
    </xf>
    <xf numFmtId="183" fontId="9" fillId="0" borderId="0" xfId="0" applyNumberFormat="1" applyFont="1" applyFill="1" applyBorder="1" applyAlignment="1">
      <alignment horizontal="center"/>
    </xf>
    <xf numFmtId="183" fontId="6" fillId="0" borderId="0" xfId="0" applyNumberFormat="1" applyFont="1" applyFill="1" applyAlignment="1">
      <alignment horizontal="center"/>
    </xf>
    <xf numFmtId="183" fontId="6" fillId="0" borderId="0" xfId="0" applyNumberFormat="1" applyFont="1" applyBorder="1" applyAlignment="1">
      <alignment horizontal="center"/>
    </xf>
    <xf numFmtId="183" fontId="5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183" fontId="8" fillId="0" borderId="0" xfId="0" applyNumberFormat="1" applyFont="1" applyFill="1" applyBorder="1" applyAlignment="1">
      <alignment horizontal="center"/>
    </xf>
    <xf numFmtId="183" fontId="5" fillId="0" borderId="0" xfId="63" applyNumberFormat="1" applyFont="1" applyFill="1" applyBorder="1" applyAlignment="1">
      <alignment horizontal="center"/>
      <protection/>
    </xf>
    <xf numFmtId="183" fontId="6" fillId="0" borderId="0" xfId="63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183" fontId="5" fillId="0" borderId="0" xfId="0" applyNumberFormat="1" applyFont="1" applyFill="1" applyBorder="1" applyAlignment="1">
      <alignment horizontal="center"/>
    </xf>
    <xf numFmtId="183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2" fontId="49" fillId="0" borderId="0" xfId="0" applyNumberFormat="1" applyFont="1" applyFill="1" applyBorder="1" applyAlignment="1">
      <alignment horizontal="center"/>
    </xf>
    <xf numFmtId="183" fontId="6" fillId="0" borderId="11" xfId="0" applyNumberFormat="1" applyFont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83" fontId="5" fillId="0" borderId="11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/>
    </xf>
    <xf numFmtId="183" fontId="5" fillId="0" borderId="0" xfId="0" applyNumberFormat="1" applyFont="1" applyFill="1" applyAlignment="1">
      <alignment horizontal="center"/>
    </xf>
    <xf numFmtId="0" fontId="5" fillId="0" borderId="11" xfId="0" applyFont="1" applyBorder="1" applyAlignment="1">
      <alignment/>
    </xf>
    <xf numFmtId="183" fontId="50" fillId="0" borderId="0" xfId="0" applyNumberFormat="1" applyFont="1" applyBorder="1" applyAlignment="1">
      <alignment horizontal="center"/>
    </xf>
    <xf numFmtId="183" fontId="6" fillId="0" borderId="11" xfId="0" applyNumberFormat="1" applyFont="1" applyFill="1" applyBorder="1" applyAlignment="1">
      <alignment horizontal="center"/>
    </xf>
    <xf numFmtId="183" fontId="6" fillId="0" borderId="10" xfId="0" applyNumberFormat="1" applyFont="1" applyFill="1" applyBorder="1" applyAlignment="1">
      <alignment/>
    </xf>
    <xf numFmtId="183" fontId="48" fillId="0" borderId="0" xfId="0" applyNumberFormat="1" applyFont="1" applyBorder="1" applyAlignment="1">
      <alignment horizontal="center"/>
    </xf>
    <xf numFmtId="183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83" fontId="6" fillId="0" borderId="0" xfId="0" applyNumberFormat="1" applyFont="1" applyBorder="1" applyAlignment="1">
      <alignment/>
    </xf>
    <xf numFmtId="182" fontId="6" fillId="0" borderId="0" xfId="0" applyNumberFormat="1" applyFont="1" applyFill="1" applyBorder="1" applyAlignment="1">
      <alignment/>
    </xf>
    <xf numFmtId="183" fontId="10" fillId="0" borderId="10" xfId="0" applyNumberFormat="1" applyFont="1" applyFill="1" applyBorder="1" applyAlignment="1">
      <alignment horizontal="center"/>
    </xf>
    <xf numFmtId="183" fontId="49" fillId="0" borderId="0" xfId="0" applyNumberFormat="1" applyFont="1" applyFill="1" applyBorder="1" applyAlignment="1">
      <alignment horizontal="center"/>
    </xf>
    <xf numFmtId="183" fontId="49" fillId="0" borderId="10" xfId="0" applyNumberFormat="1" applyFont="1" applyFill="1" applyBorder="1" applyAlignment="1">
      <alignment horizontal="center"/>
    </xf>
    <xf numFmtId="183" fontId="49" fillId="0" borderId="0" xfId="0" applyNumberFormat="1" applyFont="1" applyBorder="1" applyAlignment="1">
      <alignment horizontal="center"/>
    </xf>
    <xf numFmtId="183" fontId="5" fillId="0" borderId="12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183" fontId="48" fillId="0" borderId="11" xfId="0" applyNumberFormat="1" applyFont="1" applyFill="1" applyBorder="1" applyAlignment="1">
      <alignment horizontal="center"/>
    </xf>
    <xf numFmtId="183" fontId="49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183" fontId="6" fillId="0" borderId="0" xfId="0" applyNumberFormat="1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/>
    </xf>
    <xf numFmtId="182" fontId="6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6" fillId="0" borderId="10" xfId="0" applyNumberFormat="1" applyFont="1" applyBorder="1" applyAlignment="1">
      <alignment/>
    </xf>
    <xf numFmtId="183" fontId="6" fillId="0" borderId="13" xfId="0" applyNumberFormat="1" applyFont="1" applyFill="1" applyBorder="1" applyAlignment="1">
      <alignment horizontal="center"/>
    </xf>
    <xf numFmtId="183" fontId="6" fillId="0" borderId="12" xfId="0" applyNumberFormat="1" applyFont="1" applyFill="1" applyBorder="1" applyAlignment="1">
      <alignment horizontal="center"/>
    </xf>
    <xf numFmtId="183" fontId="5" fillId="0" borderId="13" xfId="0" applyNumberFormat="1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182" fontId="6" fillId="0" borderId="0" xfId="0" applyNumberFormat="1" applyFont="1" applyFill="1" applyBorder="1" applyAlignment="1">
      <alignment horizontal="center"/>
    </xf>
    <xf numFmtId="183" fontId="6" fillId="0" borderId="0" xfId="0" applyNumberFormat="1" applyFont="1" applyFill="1" applyAlignment="1">
      <alignment/>
    </xf>
    <xf numFmtId="183" fontId="9" fillId="0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/>
    </xf>
    <xf numFmtId="183" fontId="49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center"/>
    </xf>
    <xf numFmtId="183" fontId="5" fillId="0" borderId="0" xfId="63" applyNumberFormat="1" applyFont="1" applyFill="1" applyBorder="1">
      <alignment/>
      <protection/>
    </xf>
    <xf numFmtId="183" fontId="6" fillId="0" borderId="0" xfId="0" applyNumberFormat="1" applyFont="1" applyBorder="1" applyAlignment="1">
      <alignment/>
    </xf>
    <xf numFmtId="183" fontId="6" fillId="0" borderId="10" xfId="0" applyNumberFormat="1" applyFont="1" applyBorder="1" applyAlignment="1">
      <alignment horizontal="center"/>
    </xf>
    <xf numFmtId="183" fontId="2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183" fontId="48" fillId="0" borderId="0" xfId="0" applyNumberFormat="1" applyFont="1" applyBorder="1" applyAlignment="1">
      <alignment/>
    </xf>
    <xf numFmtId="183" fontId="49" fillId="0" borderId="11" xfId="0" applyNumberFormat="1" applyFont="1" applyBorder="1" applyAlignment="1">
      <alignment horizontal="center"/>
    </xf>
    <xf numFmtId="182" fontId="49" fillId="0" borderId="10" xfId="0" applyNumberFormat="1" applyFont="1" applyFill="1" applyBorder="1" applyAlignment="1">
      <alignment horizontal="center"/>
    </xf>
    <xf numFmtId="182" fontId="49" fillId="0" borderId="11" xfId="0" applyNumberFormat="1" applyFont="1" applyFill="1" applyBorder="1" applyAlignment="1">
      <alignment horizontal="center"/>
    </xf>
    <xf numFmtId="183" fontId="49" fillId="0" borderId="10" xfId="0" applyNumberFormat="1" applyFont="1" applyBorder="1" applyAlignment="1">
      <alignment horizontal="center"/>
    </xf>
    <xf numFmtId="183" fontId="49" fillId="0" borderId="10" xfId="0" applyNumberFormat="1" applyFont="1" applyBorder="1" applyAlignment="1">
      <alignment/>
    </xf>
    <xf numFmtId="182" fontId="49" fillId="0" borderId="0" xfId="0" applyNumberFormat="1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183" fontId="49" fillId="0" borderId="0" xfId="0" applyNumberFormat="1" applyFont="1" applyFill="1" applyAlignment="1">
      <alignment horizontal="center"/>
    </xf>
    <xf numFmtId="182" fontId="49" fillId="0" borderId="10" xfId="0" applyNumberFormat="1" applyFont="1" applyFill="1" applyBorder="1" applyAlignment="1">
      <alignment/>
    </xf>
    <xf numFmtId="183" fontId="49" fillId="0" borderId="13" xfId="0" applyNumberFormat="1" applyFont="1" applyFill="1" applyBorder="1" applyAlignment="1">
      <alignment horizontal="center"/>
    </xf>
    <xf numFmtId="183" fontId="49" fillId="0" borderId="12" xfId="0" applyNumberFormat="1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183" fontId="49" fillId="0" borderId="0" xfId="63" applyNumberFormat="1" applyFont="1" applyFill="1" applyBorder="1" applyAlignment="1">
      <alignment horizontal="center"/>
      <protection/>
    </xf>
    <xf numFmtId="183" fontId="6" fillId="0" borderId="11" xfId="0" applyNumberFormat="1" applyFont="1" applyBorder="1" applyAlignment="1">
      <alignment/>
    </xf>
    <xf numFmtId="183" fontId="5" fillId="0" borderId="11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urrency" xfId="49"/>
    <cellStyle name="Currency [0]" xfId="50"/>
    <cellStyle name="Currency 2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2" xfId="64"/>
    <cellStyle name="Normal 2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Percent 2" xfId="76"/>
    <cellStyle name="Percent 2 2" xfId="77"/>
    <cellStyle name="Percent 3" xfId="78"/>
    <cellStyle name="Percent 4" xfId="79"/>
    <cellStyle name="Percent 5" xfId="80"/>
    <cellStyle name="Percent 6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questr2015-3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4">
        <row r="10">
          <cell r="D10">
            <v>779.3</v>
          </cell>
        </row>
        <row r="22">
          <cell r="D22">
            <v>1025.5</v>
          </cell>
        </row>
        <row r="34">
          <cell r="D34">
            <v>17.7</v>
          </cell>
        </row>
        <row r="41">
          <cell r="D41">
            <v>5.9</v>
          </cell>
        </row>
        <row r="42">
          <cell r="D42">
            <v>0</v>
          </cell>
        </row>
        <row r="52">
          <cell r="D52">
            <v>58.2</v>
          </cell>
        </row>
        <row r="62">
          <cell r="D62">
            <v>64.5</v>
          </cell>
        </row>
      </sheetData>
      <sheetData sheetId="5">
        <row r="9">
          <cell r="D9">
            <v>330.2</v>
          </cell>
        </row>
        <row r="14">
          <cell r="D14">
            <v>180.3</v>
          </cell>
        </row>
        <row r="16">
          <cell r="D16">
            <v>73.2</v>
          </cell>
        </row>
        <row r="20">
          <cell r="D20">
            <v>59</v>
          </cell>
        </row>
        <row r="23">
          <cell r="D23">
            <v>238.1</v>
          </cell>
        </row>
        <row r="33">
          <cell r="D33">
            <v>656.6</v>
          </cell>
        </row>
        <row r="37">
          <cell r="D37">
            <v>228.4</v>
          </cell>
        </row>
      </sheetData>
      <sheetData sheetId="6">
        <row r="9">
          <cell r="D9">
            <v>41.69999999999999</v>
          </cell>
        </row>
        <row r="48">
          <cell r="D48">
            <v>278.8</v>
          </cell>
        </row>
        <row r="50">
          <cell r="D50">
            <v>208.60000000000002</v>
          </cell>
        </row>
        <row r="52">
          <cell r="D52">
            <v>8.6</v>
          </cell>
        </row>
        <row r="53">
          <cell r="D53">
            <v>61.6</v>
          </cell>
        </row>
        <row r="69">
          <cell r="D69">
            <v>193.6</v>
          </cell>
        </row>
        <row r="70">
          <cell r="D70">
            <v>-1.2</v>
          </cell>
        </row>
        <row r="73">
          <cell r="D73">
            <v>-6.7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22"/>
  <sheetViews>
    <sheetView tabSelected="1" zoomScaleSheetLayoutView="100" zoomScalePageLayoutView="0" workbookViewId="0" topLeftCell="A1">
      <pane xSplit="4" topLeftCell="BH1" activePane="topRight" state="frozen"/>
      <selection pane="topLeft" activeCell="A1" sqref="A1"/>
      <selection pane="topRight" activeCell="CA16" sqref="CA16"/>
    </sheetView>
  </sheetViews>
  <sheetFormatPr defaultColWidth="9.140625" defaultRowHeight="12.75"/>
  <cols>
    <col min="1" max="1" width="7.00390625" style="9" customWidth="1"/>
    <col min="2" max="2" width="8.00390625" style="9" customWidth="1"/>
    <col min="3" max="3" width="32.00390625" style="9" customWidth="1"/>
    <col min="4" max="12" width="9.140625" style="9" customWidth="1"/>
    <col min="13" max="13" width="12.421875" style="9" customWidth="1"/>
    <col min="14" max="46" width="9.140625" style="9" customWidth="1"/>
    <col min="47" max="47" width="9.00390625" style="9" customWidth="1"/>
    <col min="48" max="49" width="9.140625" style="9" customWidth="1"/>
    <col min="50" max="50" width="9.140625" style="1" customWidth="1"/>
    <col min="51" max="62" width="9.140625" style="9" customWidth="1"/>
    <col min="63" max="63" width="12.421875" style="9" customWidth="1"/>
    <col min="64" max="68" width="9.140625" style="9" customWidth="1"/>
    <col min="69" max="69" width="9.57421875" style="9" bestFit="1" customWidth="1"/>
    <col min="70" max="70" width="9.140625" style="9" customWidth="1"/>
    <col min="71" max="71" width="10.8515625" style="9" customWidth="1"/>
    <col min="72" max="73" width="9.57421875" style="9" bestFit="1" customWidth="1"/>
    <col min="74" max="75" width="9.140625" style="33" customWidth="1"/>
    <col min="76" max="76" width="10.8515625" style="33" bestFit="1" customWidth="1"/>
    <col min="77" max="77" width="9.57421875" style="9" bestFit="1" customWidth="1"/>
    <col min="78" max="81" width="9.140625" style="9" customWidth="1"/>
    <col min="82" max="82" width="9.57421875" style="9" bestFit="1" customWidth="1"/>
    <col min="83" max="16384" width="9.140625" style="9" customWidth="1"/>
  </cols>
  <sheetData>
    <row r="1" spans="1:76" s="89" customFormat="1" ht="13.5" customHeight="1">
      <c r="A1" s="97">
        <v>915</v>
      </c>
      <c r="B1" s="97"/>
      <c r="C1" s="97"/>
      <c r="BI1" s="88"/>
      <c r="BM1" s="88"/>
      <c r="BQ1" s="88"/>
      <c r="BU1" s="88"/>
      <c r="BV1" s="81"/>
      <c r="BW1" s="81"/>
      <c r="BX1" s="81"/>
    </row>
    <row r="2" spans="1:76" s="89" customFormat="1" ht="15.75">
      <c r="A2" s="97" t="s">
        <v>14</v>
      </c>
      <c r="B2" s="97"/>
      <c r="C2" s="97"/>
      <c r="BI2" s="88"/>
      <c r="BM2" s="88"/>
      <c r="BQ2" s="88"/>
      <c r="BU2" s="88"/>
      <c r="BV2" s="81"/>
      <c r="BW2" s="81"/>
      <c r="BX2" s="81"/>
    </row>
    <row r="3" spans="1:76" s="89" customFormat="1" ht="15.75">
      <c r="A3" s="97" t="s">
        <v>28</v>
      </c>
      <c r="B3" s="97"/>
      <c r="C3" s="97"/>
      <c r="BI3" s="88"/>
      <c r="BM3" s="88"/>
      <c r="BQ3" s="88"/>
      <c r="BU3" s="88"/>
      <c r="BV3" s="81"/>
      <c r="BW3" s="81"/>
      <c r="BX3" s="81"/>
    </row>
    <row r="4" spans="1:76" s="89" customFormat="1" ht="15.75">
      <c r="A4" s="97" t="s">
        <v>15</v>
      </c>
      <c r="B4" s="97"/>
      <c r="C4" s="97"/>
      <c r="BI4" s="57"/>
      <c r="BJ4" s="58"/>
      <c r="BK4" s="58"/>
      <c r="BL4" s="58"/>
      <c r="BM4" s="88"/>
      <c r="BQ4" s="88"/>
      <c r="BU4" s="88"/>
      <c r="BV4" s="81"/>
      <c r="BW4" s="81"/>
      <c r="BX4" s="81"/>
    </row>
    <row r="5" spans="1:76" s="89" customFormat="1" ht="15.75">
      <c r="A5" s="97"/>
      <c r="B5" s="97"/>
      <c r="C5" s="97" t="s">
        <v>16</v>
      </c>
      <c r="D5" s="97" t="s">
        <v>17</v>
      </c>
      <c r="E5" s="109">
        <v>2006</v>
      </c>
      <c r="F5" s="110"/>
      <c r="G5" s="110"/>
      <c r="H5" s="111"/>
      <c r="I5" s="109">
        <v>2007</v>
      </c>
      <c r="J5" s="110"/>
      <c r="K5" s="110"/>
      <c r="L5" s="110"/>
      <c r="M5" s="109">
        <v>2008</v>
      </c>
      <c r="N5" s="110"/>
      <c r="O5" s="110"/>
      <c r="P5" s="110"/>
      <c r="Q5" s="109">
        <v>2009</v>
      </c>
      <c r="R5" s="110"/>
      <c r="S5" s="110"/>
      <c r="T5" s="110"/>
      <c r="U5" s="109">
        <v>2010</v>
      </c>
      <c r="V5" s="110"/>
      <c r="W5" s="110"/>
      <c r="X5" s="110"/>
      <c r="Y5" s="109">
        <v>2011</v>
      </c>
      <c r="Z5" s="110"/>
      <c r="AA5" s="110"/>
      <c r="AB5" s="110"/>
      <c r="AC5" s="109">
        <v>2012</v>
      </c>
      <c r="AD5" s="110"/>
      <c r="AE5" s="110"/>
      <c r="AF5" s="111"/>
      <c r="AG5" s="109">
        <v>2013</v>
      </c>
      <c r="AH5" s="110"/>
      <c r="AI5" s="110"/>
      <c r="AJ5" s="111"/>
      <c r="AK5" s="109">
        <v>2014</v>
      </c>
      <c r="AL5" s="110"/>
      <c r="AM5" s="110"/>
      <c r="AN5" s="110"/>
      <c r="AO5" s="109">
        <v>2015</v>
      </c>
      <c r="AP5" s="110"/>
      <c r="AQ5" s="110"/>
      <c r="AR5" s="110"/>
      <c r="AS5" s="109">
        <v>2016</v>
      </c>
      <c r="AT5" s="110"/>
      <c r="AU5" s="110"/>
      <c r="AW5" s="109">
        <v>2017</v>
      </c>
      <c r="AX5" s="110"/>
      <c r="AY5" s="110"/>
      <c r="BA5" s="109">
        <v>2018</v>
      </c>
      <c r="BB5" s="110"/>
      <c r="BC5" s="110"/>
      <c r="BE5" s="109">
        <v>2019</v>
      </c>
      <c r="BF5" s="110"/>
      <c r="BG5" s="110"/>
      <c r="BH5" s="110"/>
      <c r="BI5" s="109">
        <v>2020</v>
      </c>
      <c r="BJ5" s="110"/>
      <c r="BK5" s="110"/>
      <c r="BL5" s="110"/>
      <c r="BM5" s="109">
        <v>2021</v>
      </c>
      <c r="BN5" s="110"/>
      <c r="BO5" s="110"/>
      <c r="BP5" s="110"/>
      <c r="BQ5" s="109">
        <v>2022</v>
      </c>
      <c r="BR5" s="110"/>
      <c r="BS5" s="110"/>
      <c r="BT5" s="110"/>
      <c r="BU5" s="109">
        <v>2023</v>
      </c>
      <c r="BV5" s="110"/>
      <c r="BW5" s="110"/>
      <c r="BX5" s="110"/>
    </row>
    <row r="6" spans="1:76" s="1" customFormat="1" ht="15.75">
      <c r="A6" s="66"/>
      <c r="B6" s="66"/>
      <c r="C6" s="66"/>
      <c r="D6" s="20" t="s">
        <v>18</v>
      </c>
      <c r="E6" s="17" t="s">
        <v>10</v>
      </c>
      <c r="F6" s="15" t="s">
        <v>11</v>
      </c>
      <c r="G6" s="15" t="s">
        <v>12</v>
      </c>
      <c r="H6" s="37" t="s">
        <v>13</v>
      </c>
      <c r="I6" s="17" t="s">
        <v>10</v>
      </c>
      <c r="J6" s="15" t="s">
        <v>11</v>
      </c>
      <c r="K6" s="15" t="s">
        <v>12</v>
      </c>
      <c r="L6" s="15" t="s">
        <v>13</v>
      </c>
      <c r="M6" s="17" t="s">
        <v>10</v>
      </c>
      <c r="N6" s="15" t="s">
        <v>11</v>
      </c>
      <c r="O6" s="15" t="s">
        <v>12</v>
      </c>
      <c r="P6" s="15" t="s">
        <v>13</v>
      </c>
      <c r="Q6" s="17" t="s">
        <v>10</v>
      </c>
      <c r="R6" s="15" t="s">
        <v>11</v>
      </c>
      <c r="S6" s="15" t="s">
        <v>12</v>
      </c>
      <c r="T6" s="15" t="s">
        <v>13</v>
      </c>
      <c r="U6" s="17" t="s">
        <v>10</v>
      </c>
      <c r="V6" s="15" t="s">
        <v>11</v>
      </c>
      <c r="W6" s="15" t="s">
        <v>12</v>
      </c>
      <c r="X6" s="15" t="s">
        <v>13</v>
      </c>
      <c r="Y6" s="17" t="s">
        <v>10</v>
      </c>
      <c r="Z6" s="15" t="s">
        <v>11</v>
      </c>
      <c r="AA6" s="15" t="s">
        <v>12</v>
      </c>
      <c r="AB6" s="37" t="s">
        <v>13</v>
      </c>
      <c r="AC6" s="15" t="s">
        <v>10</v>
      </c>
      <c r="AD6" s="15" t="s">
        <v>11</v>
      </c>
      <c r="AE6" s="15" t="s">
        <v>12</v>
      </c>
      <c r="AF6" s="15" t="s">
        <v>13</v>
      </c>
      <c r="AG6" s="17" t="s">
        <v>10</v>
      </c>
      <c r="AH6" s="15" t="s">
        <v>11</v>
      </c>
      <c r="AI6" s="15" t="s">
        <v>12</v>
      </c>
      <c r="AJ6" s="37" t="s">
        <v>13</v>
      </c>
      <c r="AK6" s="15" t="s">
        <v>10</v>
      </c>
      <c r="AL6" s="15" t="s">
        <v>11</v>
      </c>
      <c r="AM6" s="15" t="s">
        <v>12</v>
      </c>
      <c r="AN6" s="15" t="s">
        <v>13</v>
      </c>
      <c r="AO6" s="17" t="s">
        <v>10</v>
      </c>
      <c r="AP6" s="15" t="s">
        <v>11</v>
      </c>
      <c r="AQ6" s="15" t="s">
        <v>12</v>
      </c>
      <c r="AR6" s="15" t="s">
        <v>13</v>
      </c>
      <c r="AS6" s="17" t="s">
        <v>10</v>
      </c>
      <c r="AT6" s="15" t="s">
        <v>11</v>
      </c>
      <c r="AU6" s="15" t="s">
        <v>12</v>
      </c>
      <c r="AV6" s="15" t="s">
        <v>13</v>
      </c>
      <c r="AW6" s="17" t="s">
        <v>10</v>
      </c>
      <c r="AX6" s="15" t="s">
        <v>11</v>
      </c>
      <c r="AY6" s="15" t="s">
        <v>12</v>
      </c>
      <c r="AZ6" s="15" t="s">
        <v>13</v>
      </c>
      <c r="BA6" s="17" t="s">
        <v>10</v>
      </c>
      <c r="BB6" s="15" t="s">
        <v>11</v>
      </c>
      <c r="BC6" s="15" t="s">
        <v>12</v>
      </c>
      <c r="BD6" s="15" t="s">
        <v>13</v>
      </c>
      <c r="BE6" s="17" t="s">
        <v>10</v>
      </c>
      <c r="BF6" s="15" t="s">
        <v>11</v>
      </c>
      <c r="BG6" s="15" t="s">
        <v>12</v>
      </c>
      <c r="BH6" s="15" t="s">
        <v>13</v>
      </c>
      <c r="BI6" s="17" t="s">
        <v>10</v>
      </c>
      <c r="BJ6" s="15" t="s">
        <v>11</v>
      </c>
      <c r="BK6" s="15" t="s">
        <v>12</v>
      </c>
      <c r="BL6" s="15" t="s">
        <v>13</v>
      </c>
      <c r="BM6" s="17" t="s">
        <v>10</v>
      </c>
      <c r="BN6" s="15" t="s">
        <v>11</v>
      </c>
      <c r="BO6" s="15" t="s">
        <v>12</v>
      </c>
      <c r="BP6" s="15" t="s">
        <v>13</v>
      </c>
      <c r="BQ6" s="17" t="s">
        <v>10</v>
      </c>
      <c r="BR6" s="15" t="s">
        <v>11</v>
      </c>
      <c r="BS6" s="15" t="s">
        <v>12</v>
      </c>
      <c r="BT6" s="15" t="s">
        <v>13</v>
      </c>
      <c r="BU6" s="17" t="s">
        <v>10</v>
      </c>
      <c r="BV6" s="15" t="s">
        <v>11</v>
      </c>
      <c r="BW6" s="15" t="s">
        <v>12</v>
      </c>
      <c r="BX6" s="15" t="s">
        <v>13</v>
      </c>
    </row>
    <row r="7" spans="1:76" s="1" customFormat="1" ht="15.75">
      <c r="A7" s="20" t="s">
        <v>29</v>
      </c>
      <c r="B7" s="20"/>
      <c r="C7" s="20"/>
      <c r="E7" s="10"/>
      <c r="H7" s="46"/>
      <c r="I7" s="10"/>
      <c r="M7" s="10"/>
      <c r="Q7" s="10"/>
      <c r="R7" s="38"/>
      <c r="S7" s="38"/>
      <c r="U7" s="10"/>
      <c r="Y7" s="10"/>
      <c r="AB7" s="46"/>
      <c r="AC7" s="63"/>
      <c r="AD7" s="69"/>
      <c r="AE7" s="69"/>
      <c r="AG7" s="10"/>
      <c r="AJ7" s="46"/>
      <c r="AO7" s="10"/>
      <c r="AS7" s="51"/>
      <c r="AW7" s="10"/>
      <c r="BA7" s="10"/>
      <c r="BE7" s="10"/>
      <c r="BI7" s="10"/>
      <c r="BM7" s="10"/>
      <c r="BQ7" s="10"/>
      <c r="BU7" s="10"/>
      <c r="BV7" s="7"/>
      <c r="BW7" s="7"/>
      <c r="BX7" s="7"/>
    </row>
    <row r="8" spans="1:82" s="1" customFormat="1" ht="15.75">
      <c r="A8" s="20" t="s">
        <v>30</v>
      </c>
      <c r="B8" s="20"/>
      <c r="C8" s="20"/>
      <c r="D8" s="15">
        <v>1</v>
      </c>
      <c r="E8" s="17">
        <v>693.4</v>
      </c>
      <c r="F8" s="15">
        <v>753.6</v>
      </c>
      <c r="G8" s="6">
        <v>895</v>
      </c>
      <c r="H8" s="40">
        <v>951.3</v>
      </c>
      <c r="I8" s="18">
        <v>1028.9</v>
      </c>
      <c r="J8" s="6">
        <v>910.1</v>
      </c>
      <c r="K8" s="15">
        <v>1114.1</v>
      </c>
      <c r="L8" s="15">
        <v>1240.5</v>
      </c>
      <c r="M8" s="17">
        <f>SUM(M9,M16,M17,M18)</f>
        <v>1239.6000000000001</v>
      </c>
      <c r="N8" s="15">
        <f>SUM(N9,N16,N17,N18)</f>
        <v>1299.7</v>
      </c>
      <c r="O8" s="15">
        <f>SUM(O9,O16,O17,O18)</f>
        <v>1238.4999999999998</v>
      </c>
      <c r="P8" s="15">
        <f>SUM(P9,P16,P17,P18)</f>
        <v>1739.8999999999999</v>
      </c>
      <c r="Q8" s="55">
        <v>1191.9</v>
      </c>
      <c r="R8" s="41">
        <v>1027.7</v>
      </c>
      <c r="S8" s="6">
        <f aca="true" t="shared" si="0" ref="S8:X8">SUM(S9,S16:S18)</f>
        <v>1213</v>
      </c>
      <c r="T8" s="6">
        <f t="shared" si="0"/>
        <v>1484.4</v>
      </c>
      <c r="U8" s="18">
        <f t="shared" si="0"/>
        <v>1216.2000000000003</v>
      </c>
      <c r="V8" s="6">
        <f t="shared" si="0"/>
        <v>1301.1</v>
      </c>
      <c r="W8" s="6">
        <f t="shared" si="0"/>
        <v>1389.2000000000003</v>
      </c>
      <c r="X8" s="6">
        <f t="shared" si="0"/>
        <v>1514.9999999999995</v>
      </c>
      <c r="Y8" s="19">
        <v>1671.7</v>
      </c>
      <c r="Z8" s="5">
        <v>1473.8999999999999</v>
      </c>
      <c r="AA8" s="5">
        <v>1540.3</v>
      </c>
      <c r="AB8" s="48">
        <v>1702.8999999999996</v>
      </c>
      <c r="AC8" s="6">
        <v>1672.4</v>
      </c>
      <c r="AD8" s="16">
        <v>1624.3000000000006</v>
      </c>
      <c r="AE8" s="27">
        <v>1878.2999999999993</v>
      </c>
      <c r="AF8" s="41">
        <v>1883.2000000000007</v>
      </c>
      <c r="AG8" s="18">
        <v>1645.9</v>
      </c>
      <c r="AH8" s="5">
        <v>1524.6</v>
      </c>
      <c r="AI8" s="5">
        <v>1745.3999999999996</v>
      </c>
      <c r="AJ8" s="40">
        <v>1923.5999999999995</v>
      </c>
      <c r="AK8" s="19">
        <f>SUM(AK9,AK16:AK18)</f>
        <v>1701.8999999999999</v>
      </c>
      <c r="AL8" s="5">
        <f>SUM(AL9,AL16:AL18)</f>
        <v>1695.2</v>
      </c>
      <c r="AM8" s="5">
        <f>SUM(AM9,AM16:AM18)</f>
        <v>1965.5</v>
      </c>
      <c r="AN8" s="5">
        <f>SUM(AN9,AN16:AN18)</f>
        <v>2071.9999999999986</v>
      </c>
      <c r="AO8" s="19">
        <f>SUM(AO9,AO16,AO17,AO18)</f>
        <v>1951.1000000000001</v>
      </c>
      <c r="AP8" s="5">
        <f>SUM(AP9,AP17:AP18)</f>
        <v>1876.3000000000004</v>
      </c>
      <c r="AQ8" s="5">
        <f>SUM(AQ9,AQ17:AQ18)</f>
        <v>2198.099999999999</v>
      </c>
      <c r="AR8" s="26">
        <v>2145.000000000001</v>
      </c>
      <c r="AS8" s="19">
        <v>2050.3</v>
      </c>
      <c r="AT8" s="5">
        <v>1905.8999999999996</v>
      </c>
      <c r="AU8" s="5">
        <v>2328.999999999999</v>
      </c>
      <c r="AV8" s="6">
        <v>2294.800000000001</v>
      </c>
      <c r="AW8" s="19">
        <v>2426.7000000000003</v>
      </c>
      <c r="AX8" s="5">
        <v>2244.8999999999996</v>
      </c>
      <c r="AY8" s="5">
        <v>2514.6000000000004</v>
      </c>
      <c r="AZ8" s="5">
        <v>2564.2000000000016</v>
      </c>
      <c r="BA8" s="18">
        <v>2635.1000000000004</v>
      </c>
      <c r="BB8" s="53">
        <v>2384.7</v>
      </c>
      <c r="BC8" s="53">
        <v>2726.2999999999984</v>
      </c>
      <c r="BD8" s="15">
        <v>2849.499999999998</v>
      </c>
      <c r="BE8" s="52">
        <v>2579.9999999999995</v>
      </c>
      <c r="BF8" s="53">
        <v>2458.700000000001</v>
      </c>
      <c r="BG8" s="20">
        <v>2829.6000000000004</v>
      </c>
      <c r="BH8" s="53">
        <v>2806.7000000000016</v>
      </c>
      <c r="BI8" s="19">
        <v>2839.5</v>
      </c>
      <c r="BJ8" s="6">
        <v>2247.999999999999</v>
      </c>
      <c r="BK8" s="6">
        <v>2550.5</v>
      </c>
      <c r="BL8" s="6">
        <v>2852.400000000002</v>
      </c>
      <c r="BM8" s="70">
        <v>3010.6</v>
      </c>
      <c r="BN8" s="53">
        <v>2681.7000000000003</v>
      </c>
      <c r="BO8" s="53">
        <v>3303.9000000000005</v>
      </c>
      <c r="BP8" s="20">
        <v>3754.1000000000004</v>
      </c>
      <c r="BQ8" s="70">
        <v>4000.4</v>
      </c>
      <c r="BR8" s="20">
        <v>3678.1999999999985</v>
      </c>
      <c r="BS8" s="6">
        <v>3814.5800000000013</v>
      </c>
      <c r="BT8" s="15">
        <v>4957.120000000001</v>
      </c>
      <c r="BU8" s="18">
        <v>4423.000000000001</v>
      </c>
      <c r="BV8" s="15">
        <v>4668.200000000001</v>
      </c>
      <c r="BW8" s="32">
        <v>4641.299999999999</v>
      </c>
      <c r="BX8" s="6">
        <v>4984</v>
      </c>
      <c r="BY8" s="28"/>
      <c r="CA8" s="28"/>
      <c r="CC8" s="28"/>
      <c r="CD8" s="28"/>
    </row>
    <row r="9" spans="1:82" s="1" customFormat="1" ht="15.75">
      <c r="A9" s="20"/>
      <c r="B9" s="20" t="s">
        <v>31</v>
      </c>
      <c r="C9" s="20"/>
      <c r="D9" s="15">
        <v>11</v>
      </c>
      <c r="E9" s="17">
        <v>413.9</v>
      </c>
      <c r="F9" s="15">
        <v>543.6</v>
      </c>
      <c r="G9" s="15">
        <v>599.9</v>
      </c>
      <c r="H9" s="37">
        <v>572.9</v>
      </c>
      <c r="I9" s="17">
        <v>666.1</v>
      </c>
      <c r="J9" s="15">
        <v>710.5</v>
      </c>
      <c r="K9" s="15">
        <v>825.3000000000006</v>
      </c>
      <c r="L9" s="15">
        <v>808.5999999999995</v>
      </c>
      <c r="M9" s="17">
        <f>SUM(M10:M15)</f>
        <v>1083.5</v>
      </c>
      <c r="N9" s="15">
        <f>SUM(N10:N15)</f>
        <v>1193.5</v>
      </c>
      <c r="O9" s="15">
        <f>SUM(O10:O15)</f>
        <v>1136.8</v>
      </c>
      <c r="P9" s="15">
        <f>SUM(P10:P15)</f>
        <v>1127.8</v>
      </c>
      <c r="Q9" s="71">
        <v>1099.6</v>
      </c>
      <c r="R9" s="72">
        <v>924.4</v>
      </c>
      <c r="S9" s="6">
        <v>1045.2</v>
      </c>
      <c r="T9" s="5">
        <v>1092.5</v>
      </c>
      <c r="U9" s="18">
        <v>1076.4</v>
      </c>
      <c r="V9" s="6">
        <f>SUM(V10:V15)</f>
        <v>1126.4</v>
      </c>
      <c r="W9" s="6">
        <f>SUM(W10:W15)</f>
        <v>1174.4</v>
      </c>
      <c r="X9" s="6">
        <f>SUM(X10:X15)</f>
        <v>1215.1999999999996</v>
      </c>
      <c r="Y9" s="19">
        <v>1513.2</v>
      </c>
      <c r="Z9" s="5">
        <v>1295</v>
      </c>
      <c r="AA9" s="5">
        <v>1420.4</v>
      </c>
      <c r="AB9" s="48">
        <v>1573.3999999999996</v>
      </c>
      <c r="AC9" s="6">
        <v>1498.2</v>
      </c>
      <c r="AD9" s="5">
        <v>1464.8000000000004</v>
      </c>
      <c r="AE9" s="27">
        <v>1656.4999999999995</v>
      </c>
      <c r="AF9" s="5">
        <v>1691.6000000000004</v>
      </c>
      <c r="AG9" s="18">
        <v>1553.5000000000002</v>
      </c>
      <c r="AH9" s="5">
        <v>1427.9999999999998</v>
      </c>
      <c r="AI9" s="5">
        <v>1599.8999999999996</v>
      </c>
      <c r="AJ9" s="40">
        <v>1706.3000000000002</v>
      </c>
      <c r="AK9" s="19">
        <f>SUM(AK10:AK15)</f>
        <v>1639.3</v>
      </c>
      <c r="AL9" s="5">
        <f>SUM(AL10:AL15)</f>
        <v>1563.6000000000001</v>
      </c>
      <c r="AM9" s="6">
        <f>SUM(AM10:AM15)</f>
        <v>1836.4</v>
      </c>
      <c r="AN9" s="5">
        <v>1807.699999999999</v>
      </c>
      <c r="AO9" s="18">
        <f>SUM(AO10:AO16)</f>
        <v>1828.4</v>
      </c>
      <c r="AP9" s="5">
        <v>1752.6000000000004</v>
      </c>
      <c r="AQ9" s="5">
        <v>2021.599999999999</v>
      </c>
      <c r="AR9" s="26">
        <v>1947.000000000001</v>
      </c>
      <c r="AS9" s="19">
        <v>1956.5</v>
      </c>
      <c r="AT9" s="5">
        <v>1788</v>
      </c>
      <c r="AU9" s="5">
        <v>2198.999999999999</v>
      </c>
      <c r="AV9" s="6">
        <v>2043.300000000002</v>
      </c>
      <c r="AW9" s="19">
        <v>2274.3</v>
      </c>
      <c r="AX9" s="5">
        <v>2009.4999999999995</v>
      </c>
      <c r="AY9" s="5">
        <v>2353.6000000000004</v>
      </c>
      <c r="AZ9" s="5">
        <v>2353.9000000000015</v>
      </c>
      <c r="BA9" s="18">
        <v>2380</v>
      </c>
      <c r="BB9" s="53">
        <v>2136.8</v>
      </c>
      <c r="BC9" s="53">
        <v>2558.3999999999987</v>
      </c>
      <c r="BD9" s="15">
        <v>2620.699999999999</v>
      </c>
      <c r="BE9" s="52">
        <v>2316.4999999999995</v>
      </c>
      <c r="BF9" s="53">
        <v>2187.400000000001</v>
      </c>
      <c r="BG9" s="20">
        <v>2673.3999999999996</v>
      </c>
      <c r="BH9" s="53">
        <v>2488.3</v>
      </c>
      <c r="BI9" s="19">
        <v>2673</v>
      </c>
      <c r="BJ9" s="15">
        <v>1916.999999999999</v>
      </c>
      <c r="BK9" s="15">
        <v>2383.6000000000004</v>
      </c>
      <c r="BL9" s="15">
        <v>2391.2000000000016</v>
      </c>
      <c r="BM9" s="70">
        <v>2661.3</v>
      </c>
      <c r="BN9" s="53">
        <v>2343.5</v>
      </c>
      <c r="BO9" s="53">
        <v>3081.2999999999993</v>
      </c>
      <c r="BP9" s="20">
        <v>3353.4000000000005</v>
      </c>
      <c r="BQ9" s="70">
        <v>3688.1000000000004</v>
      </c>
      <c r="BR9" s="20">
        <v>3080.5999999999985</v>
      </c>
      <c r="BS9" s="6">
        <v>3519.4800000000014</v>
      </c>
      <c r="BT9" s="15">
        <v>4688.52</v>
      </c>
      <c r="BU9" s="17">
        <v>4113.1</v>
      </c>
      <c r="BV9" s="15">
        <v>3923.6000000000004</v>
      </c>
      <c r="BW9" s="32">
        <v>4327.699999999999</v>
      </c>
      <c r="BX9" s="6">
        <v>4629.800000000001</v>
      </c>
      <c r="BY9" s="28"/>
      <c r="CA9" s="28"/>
      <c r="CC9" s="28"/>
      <c r="CD9" s="28"/>
    </row>
    <row r="10" spans="3:82" s="1" customFormat="1" ht="16.5">
      <c r="C10" s="1" t="s">
        <v>32</v>
      </c>
      <c r="D10" s="7">
        <v>111</v>
      </c>
      <c r="E10" s="11">
        <v>66.8</v>
      </c>
      <c r="F10" s="7">
        <v>85.3</v>
      </c>
      <c r="G10" s="7">
        <v>102.5</v>
      </c>
      <c r="H10" s="34">
        <v>70.3</v>
      </c>
      <c r="I10" s="11">
        <v>167.6</v>
      </c>
      <c r="J10" s="7">
        <v>112.8</v>
      </c>
      <c r="K10" s="7">
        <v>156.9</v>
      </c>
      <c r="L10" s="7">
        <v>95.8</v>
      </c>
      <c r="M10" s="13">
        <v>435.9</v>
      </c>
      <c r="N10" s="8">
        <v>471.6</v>
      </c>
      <c r="O10" s="7">
        <v>458.4</v>
      </c>
      <c r="P10" s="3">
        <v>444.5</v>
      </c>
      <c r="Q10" s="73">
        <v>409.4</v>
      </c>
      <c r="R10" s="59">
        <v>365.4</v>
      </c>
      <c r="S10" s="8">
        <v>406</v>
      </c>
      <c r="T10" s="3">
        <v>390.1</v>
      </c>
      <c r="U10" s="13">
        <v>446.1</v>
      </c>
      <c r="V10" s="8">
        <v>391.79999999999995</v>
      </c>
      <c r="W10" s="8">
        <v>410.80000000000007</v>
      </c>
      <c r="X10" s="8">
        <v>446.29999999999995</v>
      </c>
      <c r="Y10" s="14">
        <v>656.7</v>
      </c>
      <c r="Z10" s="3">
        <v>490.29999999999995</v>
      </c>
      <c r="AA10" s="3">
        <v>543.5999999999999</v>
      </c>
      <c r="AB10" s="43">
        <v>581.0999999999999</v>
      </c>
      <c r="AC10" s="4">
        <v>631.7</v>
      </c>
      <c r="AD10" s="3">
        <v>597.5</v>
      </c>
      <c r="AE10" s="8">
        <v>646.3</v>
      </c>
      <c r="AF10" s="3">
        <v>611.9000000000001</v>
      </c>
      <c r="AG10" s="13">
        <v>684.4</v>
      </c>
      <c r="AH10" s="3">
        <v>583.1</v>
      </c>
      <c r="AI10" s="3">
        <v>631.0999999999999</v>
      </c>
      <c r="AJ10" s="36">
        <v>703</v>
      </c>
      <c r="AK10" s="14">
        <v>692.7</v>
      </c>
      <c r="AL10" s="3">
        <v>533.3</v>
      </c>
      <c r="AM10" s="8">
        <v>708.5</v>
      </c>
      <c r="AN10" s="3">
        <v>684.6999999999998</v>
      </c>
      <c r="AO10" s="13">
        <f>'[1]Table1'!$D$10</f>
        <v>779.3</v>
      </c>
      <c r="AP10" s="3">
        <v>717.8</v>
      </c>
      <c r="AQ10" s="3">
        <v>828.0999999999999</v>
      </c>
      <c r="AR10" s="45">
        <v>752.4000000000005</v>
      </c>
      <c r="AS10" s="14">
        <v>540.0999999999999</v>
      </c>
      <c r="AT10" s="3">
        <v>875.5</v>
      </c>
      <c r="AU10" s="3">
        <v>958.9000000000001</v>
      </c>
      <c r="AV10" s="8">
        <v>659.5</v>
      </c>
      <c r="AW10" s="14">
        <v>902.4000000000001</v>
      </c>
      <c r="AX10" s="47">
        <v>867.6999999999998</v>
      </c>
      <c r="AY10" s="3">
        <v>764</v>
      </c>
      <c r="AZ10" s="3">
        <v>748.5</v>
      </c>
      <c r="BA10" s="13">
        <v>952.2</v>
      </c>
      <c r="BB10" s="28">
        <v>870.8</v>
      </c>
      <c r="BC10" s="28">
        <v>905.0999999999999</v>
      </c>
      <c r="BD10" s="7">
        <v>886.4000000000001</v>
      </c>
      <c r="BE10" s="10">
        <v>1032.6</v>
      </c>
      <c r="BF10" s="28">
        <v>1003.2000000000003</v>
      </c>
      <c r="BG10" s="1">
        <v>993.5999999999999</v>
      </c>
      <c r="BH10" s="28">
        <v>1037.1</v>
      </c>
      <c r="BI10" s="14">
        <v>1353</v>
      </c>
      <c r="BJ10" s="7">
        <v>840.3000000000002</v>
      </c>
      <c r="BK10" s="7">
        <v>772.5999999999995</v>
      </c>
      <c r="BL10" s="8">
        <v>1033.3000000000006</v>
      </c>
      <c r="BM10" s="51">
        <v>1209.4</v>
      </c>
      <c r="BN10" s="28">
        <v>911.4000000000001</v>
      </c>
      <c r="BO10" s="28">
        <v>1187.6</v>
      </c>
      <c r="BP10" s="1">
        <v>1198.4</v>
      </c>
      <c r="BQ10" s="51">
        <v>1816.4</v>
      </c>
      <c r="BR10" s="1">
        <v>1581.6999999999998</v>
      </c>
      <c r="BS10" s="8">
        <v>1608.7000000000003</v>
      </c>
      <c r="BT10" s="7">
        <v>1567.8000000000002</v>
      </c>
      <c r="BU10" s="11">
        <v>2095.2</v>
      </c>
      <c r="BV10" s="7">
        <v>1795.5000000000005</v>
      </c>
      <c r="BW10" s="31">
        <v>1875.9999999999995</v>
      </c>
      <c r="BX10" s="8">
        <v>1826.3000000000002</v>
      </c>
      <c r="BY10" s="28"/>
      <c r="CA10" s="28"/>
      <c r="CC10" s="28"/>
      <c r="CD10" s="28"/>
    </row>
    <row r="11" spans="3:82" s="1" customFormat="1" ht="16.5">
      <c r="C11" s="1" t="s">
        <v>33</v>
      </c>
      <c r="D11" s="7">
        <v>112</v>
      </c>
      <c r="E11" s="11">
        <v>0</v>
      </c>
      <c r="F11" s="7">
        <v>0</v>
      </c>
      <c r="G11" s="7">
        <v>0</v>
      </c>
      <c r="H11" s="34">
        <v>0</v>
      </c>
      <c r="I11" s="11">
        <v>0</v>
      </c>
      <c r="J11" s="7">
        <v>0</v>
      </c>
      <c r="K11" s="7">
        <v>0</v>
      </c>
      <c r="L11" s="7">
        <v>0</v>
      </c>
      <c r="M11" s="13">
        <v>0</v>
      </c>
      <c r="N11" s="8">
        <v>0</v>
      </c>
      <c r="O11" s="7">
        <v>0</v>
      </c>
      <c r="P11" s="3">
        <v>0</v>
      </c>
      <c r="Q11" s="73">
        <v>0</v>
      </c>
      <c r="R11" s="59">
        <v>0</v>
      </c>
      <c r="S11" s="8">
        <v>0</v>
      </c>
      <c r="T11" s="3">
        <v>0</v>
      </c>
      <c r="U11" s="13">
        <v>0</v>
      </c>
      <c r="V11" s="8">
        <v>0</v>
      </c>
      <c r="W11" s="8">
        <v>0</v>
      </c>
      <c r="X11" s="8">
        <v>0</v>
      </c>
      <c r="Y11" s="14">
        <v>0</v>
      </c>
      <c r="Z11" s="3">
        <v>0</v>
      </c>
      <c r="AA11" s="3">
        <v>0</v>
      </c>
      <c r="AB11" s="43">
        <v>0</v>
      </c>
      <c r="AC11" s="4">
        <v>0</v>
      </c>
      <c r="AD11" s="3">
        <v>0</v>
      </c>
      <c r="AE11" s="8">
        <v>0</v>
      </c>
      <c r="AF11" s="3">
        <v>0</v>
      </c>
      <c r="AG11" s="13">
        <v>0</v>
      </c>
      <c r="AH11" s="3">
        <v>0</v>
      </c>
      <c r="AI11" s="3">
        <v>0</v>
      </c>
      <c r="AJ11" s="36">
        <v>0</v>
      </c>
      <c r="AK11" s="14">
        <v>0</v>
      </c>
      <c r="AL11" s="3">
        <v>0</v>
      </c>
      <c r="AM11" s="8">
        <v>0</v>
      </c>
      <c r="AN11" s="3">
        <v>0</v>
      </c>
      <c r="AO11" s="13">
        <f>'[1]Table1'!$D$14</f>
        <v>0</v>
      </c>
      <c r="AP11" s="3">
        <v>0</v>
      </c>
      <c r="AQ11" s="3">
        <v>0</v>
      </c>
      <c r="AR11" s="45">
        <v>0</v>
      </c>
      <c r="AS11" s="14">
        <v>0</v>
      </c>
      <c r="AT11" s="3">
        <v>0</v>
      </c>
      <c r="AU11" s="3">
        <v>0</v>
      </c>
      <c r="AV11" s="8">
        <v>0</v>
      </c>
      <c r="AW11" s="14">
        <v>0</v>
      </c>
      <c r="AX11" s="47">
        <v>0</v>
      </c>
      <c r="AY11" s="3">
        <v>0</v>
      </c>
      <c r="AZ11" s="3">
        <v>0</v>
      </c>
      <c r="BA11" s="13">
        <v>0</v>
      </c>
      <c r="BB11" s="28">
        <v>0</v>
      </c>
      <c r="BC11" s="28">
        <v>0</v>
      </c>
      <c r="BD11" s="7">
        <v>0</v>
      </c>
      <c r="BE11" s="10">
        <v>0</v>
      </c>
      <c r="BF11" s="28">
        <v>0</v>
      </c>
      <c r="BG11" s="1">
        <v>0</v>
      </c>
      <c r="BH11" s="28">
        <v>0</v>
      </c>
      <c r="BI11" s="14">
        <v>0</v>
      </c>
      <c r="BJ11" s="3">
        <v>0</v>
      </c>
      <c r="BK11" s="3">
        <v>0</v>
      </c>
      <c r="BL11" s="8">
        <v>0</v>
      </c>
      <c r="BM11" s="51">
        <v>0</v>
      </c>
      <c r="BN11" s="28">
        <v>0</v>
      </c>
      <c r="BO11" s="28">
        <v>0</v>
      </c>
      <c r="BP11" s="1">
        <v>0</v>
      </c>
      <c r="BQ11" s="51">
        <v>0</v>
      </c>
      <c r="BR11" s="1">
        <v>0</v>
      </c>
      <c r="BS11" s="8">
        <v>0</v>
      </c>
      <c r="BT11" s="8">
        <v>0</v>
      </c>
      <c r="BU11" s="13">
        <v>0</v>
      </c>
      <c r="BV11" s="8">
        <v>0</v>
      </c>
      <c r="BW11" s="31">
        <v>0</v>
      </c>
      <c r="BX11" s="8">
        <v>0</v>
      </c>
      <c r="BY11" s="28"/>
      <c r="CA11" s="28"/>
      <c r="CC11" s="28"/>
      <c r="CD11" s="28"/>
    </row>
    <row r="12" spans="3:82" s="1" customFormat="1" ht="16.5">
      <c r="C12" s="1" t="s">
        <v>34</v>
      </c>
      <c r="D12" s="7">
        <v>113</v>
      </c>
      <c r="E12" s="11">
        <v>0</v>
      </c>
      <c r="F12" s="7">
        <v>0</v>
      </c>
      <c r="G12" s="7">
        <v>0</v>
      </c>
      <c r="H12" s="34">
        <v>0</v>
      </c>
      <c r="I12" s="11">
        <v>0</v>
      </c>
      <c r="J12" s="7">
        <v>0</v>
      </c>
      <c r="K12" s="7">
        <v>0</v>
      </c>
      <c r="L12" s="7">
        <v>0</v>
      </c>
      <c r="M12" s="13">
        <v>0</v>
      </c>
      <c r="N12" s="8">
        <v>0</v>
      </c>
      <c r="O12" s="7">
        <v>0</v>
      </c>
      <c r="P12" s="3">
        <v>0</v>
      </c>
      <c r="Q12" s="73">
        <v>0</v>
      </c>
      <c r="R12" s="59">
        <v>0</v>
      </c>
      <c r="S12" s="8">
        <v>0</v>
      </c>
      <c r="T12" s="3">
        <v>0</v>
      </c>
      <c r="U12" s="13">
        <v>0</v>
      </c>
      <c r="V12" s="8">
        <v>0</v>
      </c>
      <c r="W12" s="8">
        <v>0</v>
      </c>
      <c r="X12" s="8">
        <v>0</v>
      </c>
      <c r="Y12" s="14">
        <v>0</v>
      </c>
      <c r="Z12" s="3">
        <v>0</v>
      </c>
      <c r="AA12" s="3">
        <v>0</v>
      </c>
      <c r="AB12" s="43">
        <v>0</v>
      </c>
      <c r="AC12" s="4">
        <v>0</v>
      </c>
      <c r="AD12" s="3">
        <v>0</v>
      </c>
      <c r="AE12" s="8">
        <v>0</v>
      </c>
      <c r="AF12" s="3">
        <v>0</v>
      </c>
      <c r="AG12" s="13">
        <v>0</v>
      </c>
      <c r="AH12" s="3">
        <v>0</v>
      </c>
      <c r="AI12" s="3">
        <v>0</v>
      </c>
      <c r="AJ12" s="36">
        <v>0</v>
      </c>
      <c r="AK12" s="14">
        <v>0</v>
      </c>
      <c r="AL12" s="3">
        <v>0</v>
      </c>
      <c r="AM12" s="8">
        <v>0</v>
      </c>
      <c r="AN12" s="3">
        <v>0</v>
      </c>
      <c r="AO12" s="13">
        <v>0</v>
      </c>
      <c r="AP12" s="3">
        <v>0</v>
      </c>
      <c r="AQ12" s="3">
        <v>0</v>
      </c>
      <c r="AR12" s="45">
        <v>0</v>
      </c>
      <c r="AS12" s="14">
        <v>0</v>
      </c>
      <c r="AT12" s="3">
        <v>0</v>
      </c>
      <c r="AU12" s="3">
        <v>0</v>
      </c>
      <c r="AV12" s="8">
        <v>0</v>
      </c>
      <c r="AW12" s="14">
        <v>0</v>
      </c>
      <c r="AX12" s="47">
        <v>0</v>
      </c>
      <c r="AY12" s="3">
        <v>0</v>
      </c>
      <c r="AZ12" s="3">
        <v>0</v>
      </c>
      <c r="BA12" s="13">
        <v>0</v>
      </c>
      <c r="BB12" s="28">
        <v>0</v>
      </c>
      <c r="BC12" s="28">
        <v>0</v>
      </c>
      <c r="BD12" s="7">
        <v>0</v>
      </c>
      <c r="BE12" s="10">
        <v>0</v>
      </c>
      <c r="BF12" s="28">
        <v>0</v>
      </c>
      <c r="BG12" s="1">
        <v>0</v>
      </c>
      <c r="BH12" s="28">
        <v>0</v>
      </c>
      <c r="BI12" s="14">
        <v>0</v>
      </c>
      <c r="BJ12" s="3">
        <v>0</v>
      </c>
      <c r="BK12" s="3">
        <v>0</v>
      </c>
      <c r="BL12" s="8">
        <v>0</v>
      </c>
      <c r="BM12" s="51">
        <v>0</v>
      </c>
      <c r="BN12" s="28">
        <v>0</v>
      </c>
      <c r="BO12" s="28">
        <v>0</v>
      </c>
      <c r="BP12" s="1">
        <v>0</v>
      </c>
      <c r="BQ12" s="51">
        <v>0</v>
      </c>
      <c r="BR12" s="28">
        <v>0</v>
      </c>
      <c r="BS12" s="8">
        <v>0</v>
      </c>
      <c r="BT12" s="8">
        <v>0</v>
      </c>
      <c r="BU12" s="13">
        <v>0</v>
      </c>
      <c r="BV12" s="8">
        <v>0</v>
      </c>
      <c r="BW12" s="31">
        <v>0</v>
      </c>
      <c r="BX12" s="8">
        <v>0</v>
      </c>
      <c r="BY12" s="28"/>
      <c r="CA12" s="28"/>
      <c r="CC12" s="28"/>
      <c r="CD12" s="28"/>
    </row>
    <row r="13" spans="3:82" s="1" customFormat="1" ht="16.5">
      <c r="C13" s="1" t="s">
        <v>35</v>
      </c>
      <c r="D13" s="7">
        <v>114</v>
      </c>
      <c r="E13" s="11">
        <v>315.2</v>
      </c>
      <c r="F13" s="7">
        <v>406.8</v>
      </c>
      <c r="G13" s="7">
        <v>460.5</v>
      </c>
      <c r="H13" s="34">
        <v>488.8</v>
      </c>
      <c r="I13" s="11">
        <v>484.4</v>
      </c>
      <c r="J13" s="7">
        <v>582.4</v>
      </c>
      <c r="K13" s="7">
        <v>641</v>
      </c>
      <c r="L13" s="7">
        <v>694.5</v>
      </c>
      <c r="M13" s="13">
        <v>590.9</v>
      </c>
      <c r="N13" s="8">
        <v>686.8</v>
      </c>
      <c r="O13" s="7">
        <v>653</v>
      </c>
      <c r="P13" s="3">
        <v>656.8</v>
      </c>
      <c r="Q13" s="73">
        <v>671.9</v>
      </c>
      <c r="R13" s="59">
        <v>535.5</v>
      </c>
      <c r="S13" s="8">
        <v>611.2</v>
      </c>
      <c r="T13" s="3">
        <v>676.3</v>
      </c>
      <c r="U13" s="13">
        <v>601.6</v>
      </c>
      <c r="V13" s="8">
        <v>696.6</v>
      </c>
      <c r="W13" s="8">
        <v>732.0999999999999</v>
      </c>
      <c r="X13" s="8">
        <v>733.5999999999997</v>
      </c>
      <c r="Y13" s="14">
        <v>825.1</v>
      </c>
      <c r="Z13" s="3">
        <v>772.8000000000001</v>
      </c>
      <c r="AA13" s="3">
        <v>841.9000000000001</v>
      </c>
      <c r="AB13" s="43">
        <v>959.6999999999998</v>
      </c>
      <c r="AC13" s="4">
        <v>837.8</v>
      </c>
      <c r="AD13" s="3">
        <v>836.3000000000002</v>
      </c>
      <c r="AE13" s="8">
        <v>981.8999999999999</v>
      </c>
      <c r="AF13" s="3">
        <v>1043.9</v>
      </c>
      <c r="AG13" s="13">
        <v>841.5</v>
      </c>
      <c r="AH13" s="3">
        <v>817.8999999999999</v>
      </c>
      <c r="AI13" s="3">
        <v>939.6000000000001</v>
      </c>
      <c r="AJ13" s="36">
        <v>971.0999999999999</v>
      </c>
      <c r="AK13" s="14">
        <v>917.8</v>
      </c>
      <c r="AL13" s="3">
        <v>999.1000000000001</v>
      </c>
      <c r="AM13" s="8">
        <v>1098.2000000000003</v>
      </c>
      <c r="AN13" s="3">
        <v>1093.5999999999995</v>
      </c>
      <c r="AO13" s="13">
        <f>'[1]Table1'!$D$22</f>
        <v>1025.5</v>
      </c>
      <c r="AP13" s="3">
        <v>1011.8000000000002</v>
      </c>
      <c r="AQ13" s="3">
        <v>1171.1999999999998</v>
      </c>
      <c r="AR13" s="45">
        <v>1167.6999999999998</v>
      </c>
      <c r="AS13" s="14">
        <v>954.9000000000001</v>
      </c>
      <c r="AT13" s="3">
        <v>1014.6999999999998</v>
      </c>
      <c r="AU13" s="3">
        <v>1231.6999999999998</v>
      </c>
      <c r="AV13" s="8">
        <v>1154.8000000000006</v>
      </c>
      <c r="AW13" s="14">
        <v>1291.9</v>
      </c>
      <c r="AX13" s="47">
        <v>1283.7999999999997</v>
      </c>
      <c r="AY13" s="3">
        <v>1483.4</v>
      </c>
      <c r="AZ13" s="3">
        <v>1514.4</v>
      </c>
      <c r="BA13" s="13">
        <v>1370</v>
      </c>
      <c r="BB13" s="28">
        <v>1436.3000000000002</v>
      </c>
      <c r="BC13" s="28">
        <v>1580.3999999999996</v>
      </c>
      <c r="BD13" s="7">
        <v>1505.8999999999996</v>
      </c>
      <c r="BE13" s="10">
        <v>1170.3</v>
      </c>
      <c r="BF13" s="28">
        <v>1227.5000000000002</v>
      </c>
      <c r="BG13" s="1">
        <v>1686.6</v>
      </c>
      <c r="BH13" s="28">
        <v>1665.9</v>
      </c>
      <c r="BI13" s="14">
        <v>1209.8999999999999</v>
      </c>
      <c r="BJ13" s="7">
        <v>1071.7</v>
      </c>
      <c r="BK13" s="7">
        <v>1588.6</v>
      </c>
      <c r="BL13" s="8">
        <v>1667.4000000000005</v>
      </c>
      <c r="BM13" s="51">
        <v>1283.1</v>
      </c>
      <c r="BN13" s="28">
        <v>1647.1</v>
      </c>
      <c r="BO13" s="28">
        <v>1861.0999999999995</v>
      </c>
      <c r="BP13" s="1">
        <v>1961.4000000000005</v>
      </c>
      <c r="BQ13" s="51">
        <v>1624.8999999999999</v>
      </c>
      <c r="BR13" s="1">
        <v>1898.8</v>
      </c>
      <c r="BS13" s="8">
        <v>2249.9000000000005</v>
      </c>
      <c r="BT13" s="7">
        <v>2273.3999999999996</v>
      </c>
      <c r="BU13" s="11">
        <v>2019.5</v>
      </c>
      <c r="BV13" s="7">
        <v>2166</v>
      </c>
      <c r="BW13" s="31">
        <v>3861.5</v>
      </c>
      <c r="BX13" s="8">
        <v>2476.8</v>
      </c>
      <c r="BY13" s="28"/>
      <c r="CA13" s="28"/>
      <c r="CC13" s="28"/>
      <c r="CD13" s="28"/>
    </row>
    <row r="14" spans="3:82" s="1" customFormat="1" ht="16.5">
      <c r="C14" s="1" t="s">
        <v>36</v>
      </c>
      <c r="D14" s="7">
        <v>115</v>
      </c>
      <c r="E14" s="11">
        <v>31.7</v>
      </c>
      <c r="F14" s="7">
        <v>51.4</v>
      </c>
      <c r="G14" s="7">
        <v>36.4</v>
      </c>
      <c r="H14" s="34">
        <v>12.9</v>
      </c>
      <c r="I14" s="11">
        <v>10.4</v>
      </c>
      <c r="J14" s="7">
        <v>11.1</v>
      </c>
      <c r="K14" s="7">
        <v>17.8</v>
      </c>
      <c r="L14" s="7">
        <v>12.7</v>
      </c>
      <c r="M14" s="13">
        <v>11.8</v>
      </c>
      <c r="N14" s="8">
        <v>13.5</v>
      </c>
      <c r="O14" s="7">
        <v>13.1</v>
      </c>
      <c r="P14" s="3">
        <v>13.5</v>
      </c>
      <c r="Q14" s="73">
        <v>9.1</v>
      </c>
      <c r="R14" s="59">
        <v>8.6</v>
      </c>
      <c r="S14" s="8">
        <v>8</v>
      </c>
      <c r="T14" s="3">
        <v>10.2</v>
      </c>
      <c r="U14" s="13">
        <v>17.3</v>
      </c>
      <c r="V14" s="8">
        <v>17.400000000000002</v>
      </c>
      <c r="W14" s="8">
        <v>17.9</v>
      </c>
      <c r="X14" s="8">
        <v>17.800000000000004</v>
      </c>
      <c r="Y14" s="14">
        <v>20.8</v>
      </c>
      <c r="Z14" s="3">
        <v>23.400000000000002</v>
      </c>
      <c r="AA14" s="3">
        <v>24.200000000000003</v>
      </c>
      <c r="AB14" s="43">
        <v>24.799999999999997</v>
      </c>
      <c r="AC14" s="4">
        <v>20.9</v>
      </c>
      <c r="AD14" s="3">
        <v>23</v>
      </c>
      <c r="AE14" s="8">
        <v>21.6</v>
      </c>
      <c r="AF14" s="3">
        <v>24.599999999999994</v>
      </c>
      <c r="AG14" s="13">
        <v>20.2</v>
      </c>
      <c r="AH14" s="3">
        <v>21.099999999999998</v>
      </c>
      <c r="AI14" s="3">
        <v>23.10000000000001</v>
      </c>
      <c r="AJ14" s="36">
        <v>25</v>
      </c>
      <c r="AK14" s="14">
        <v>23</v>
      </c>
      <c r="AL14" s="3">
        <v>25.299999999999997</v>
      </c>
      <c r="AM14" s="8">
        <v>25.10000000000001</v>
      </c>
      <c r="AN14" s="3">
        <v>21.5</v>
      </c>
      <c r="AO14" s="13">
        <f>'[1]Table1'!$D$34</f>
        <v>17.7</v>
      </c>
      <c r="AP14" s="3">
        <v>18.099999999999998</v>
      </c>
      <c r="AQ14" s="3">
        <v>15.600000000000001</v>
      </c>
      <c r="AR14" s="45">
        <v>17.9</v>
      </c>
      <c r="AS14" s="14">
        <v>23.8</v>
      </c>
      <c r="AT14" s="3">
        <v>8.999999999999996</v>
      </c>
      <c r="AU14" s="3">
        <v>19</v>
      </c>
      <c r="AV14" s="8">
        <v>18.299999999999997</v>
      </c>
      <c r="AW14" s="14">
        <v>18.3</v>
      </c>
      <c r="AX14" s="47">
        <v>16.099999999999998</v>
      </c>
      <c r="AY14" s="3">
        <v>16.9</v>
      </c>
      <c r="AZ14" s="3">
        <v>20.299999999999997</v>
      </c>
      <c r="BA14" s="13">
        <v>19</v>
      </c>
      <c r="BB14" s="28">
        <v>18.9</v>
      </c>
      <c r="BC14" s="28">
        <v>17.800000000000004</v>
      </c>
      <c r="BD14" s="7">
        <v>17.700000000000003</v>
      </c>
      <c r="BE14" s="10">
        <v>15.5</v>
      </c>
      <c r="BF14" s="28">
        <v>18.6</v>
      </c>
      <c r="BG14" s="1">
        <v>22.299999999999997</v>
      </c>
      <c r="BH14" s="28">
        <v>22.699999999999996</v>
      </c>
      <c r="BI14" s="24">
        <v>20.3</v>
      </c>
      <c r="BJ14" s="7">
        <v>16.900000000000002</v>
      </c>
      <c r="BK14" s="7">
        <v>18.299999999999997</v>
      </c>
      <c r="BL14" s="8">
        <v>18.900000000000006</v>
      </c>
      <c r="BM14" s="51">
        <v>17</v>
      </c>
      <c r="BN14" s="28">
        <v>22.200000000000003</v>
      </c>
      <c r="BO14" s="28">
        <v>21.599999999999994</v>
      </c>
      <c r="BP14" s="1">
        <v>25.60000000000001</v>
      </c>
      <c r="BQ14" s="51">
        <v>22.4</v>
      </c>
      <c r="BR14" s="1">
        <v>29.6</v>
      </c>
      <c r="BS14" s="8">
        <v>35</v>
      </c>
      <c r="BT14" s="7">
        <v>39</v>
      </c>
      <c r="BU14" s="11">
        <v>32.1</v>
      </c>
      <c r="BV14" s="7">
        <v>39.300000000000004</v>
      </c>
      <c r="BW14" s="31">
        <v>42.69999999999999</v>
      </c>
      <c r="BX14" s="8">
        <v>37.099999999999994</v>
      </c>
      <c r="BY14" s="28"/>
      <c r="CA14" s="28"/>
      <c r="CC14" s="28"/>
      <c r="CD14" s="28"/>
    </row>
    <row r="15" spans="3:82" s="1" customFormat="1" ht="16.5">
      <c r="C15" s="1" t="s">
        <v>37</v>
      </c>
      <c r="D15" s="7">
        <v>116</v>
      </c>
      <c r="E15" s="11">
        <v>0.2</v>
      </c>
      <c r="F15" s="7">
        <v>0.1</v>
      </c>
      <c r="G15" s="7">
        <v>0.5</v>
      </c>
      <c r="H15" s="34">
        <v>0.9</v>
      </c>
      <c r="I15" s="11">
        <v>3.7</v>
      </c>
      <c r="J15" s="7">
        <v>4.2</v>
      </c>
      <c r="K15" s="7">
        <v>9.6</v>
      </c>
      <c r="L15" s="7">
        <v>5.6</v>
      </c>
      <c r="M15" s="13">
        <v>44.9</v>
      </c>
      <c r="N15" s="8">
        <v>21.6</v>
      </c>
      <c r="O15" s="7">
        <v>12.3</v>
      </c>
      <c r="P15" s="3">
        <v>13</v>
      </c>
      <c r="Q15" s="73">
        <v>9.2</v>
      </c>
      <c r="R15" s="59">
        <v>14.9</v>
      </c>
      <c r="S15" s="8">
        <v>20</v>
      </c>
      <c r="T15" s="3">
        <v>15.9</v>
      </c>
      <c r="U15" s="13">
        <v>11.4</v>
      </c>
      <c r="V15" s="8">
        <v>20.6</v>
      </c>
      <c r="W15" s="8">
        <v>13.600000000000001</v>
      </c>
      <c r="X15" s="8">
        <v>17.5</v>
      </c>
      <c r="Y15" s="14">
        <v>10.6</v>
      </c>
      <c r="Z15" s="3">
        <v>8.500000000000002</v>
      </c>
      <c r="AA15" s="3">
        <v>10.7</v>
      </c>
      <c r="AB15" s="43">
        <v>7.800000000000001</v>
      </c>
      <c r="AC15" s="4">
        <v>7.8</v>
      </c>
      <c r="AD15" s="3">
        <v>8</v>
      </c>
      <c r="AE15" s="8">
        <v>6.699999999999999</v>
      </c>
      <c r="AF15" s="3">
        <v>11.200000000000003</v>
      </c>
      <c r="AG15" s="13">
        <v>7.4</v>
      </c>
      <c r="AH15" s="3">
        <v>5.9</v>
      </c>
      <c r="AI15" s="3">
        <v>6.099999999999998</v>
      </c>
      <c r="AJ15" s="36">
        <v>7.200000000000003</v>
      </c>
      <c r="AK15" s="14">
        <v>5.8</v>
      </c>
      <c r="AL15" s="3">
        <v>5.8999999999999995</v>
      </c>
      <c r="AM15" s="8">
        <v>4.600000000000001</v>
      </c>
      <c r="AN15" s="3">
        <v>7.899999999999999</v>
      </c>
      <c r="AO15" s="13">
        <f>'[1]Table1'!$D$41</f>
        <v>5.9</v>
      </c>
      <c r="AP15" s="3">
        <v>4.9</v>
      </c>
      <c r="AQ15" s="3">
        <v>6.699999999999999</v>
      </c>
      <c r="AR15" s="45">
        <v>9</v>
      </c>
      <c r="AS15" s="14">
        <v>437.7</v>
      </c>
      <c r="AT15" s="3">
        <v>-111.19999999999999</v>
      </c>
      <c r="AU15" s="3">
        <v>-10.600000000000023</v>
      </c>
      <c r="AV15" s="8">
        <v>210.70000000000005</v>
      </c>
      <c r="AW15" s="14">
        <v>61.7</v>
      </c>
      <c r="AX15" s="47">
        <v>-158.10000000000002</v>
      </c>
      <c r="AY15" s="3">
        <v>89.30000000000001</v>
      </c>
      <c r="AZ15" s="3">
        <v>70.7</v>
      </c>
      <c r="BA15" s="13">
        <v>38.8</v>
      </c>
      <c r="BB15" s="28">
        <v>-189.2</v>
      </c>
      <c r="BC15" s="28">
        <v>55.10000000000001</v>
      </c>
      <c r="BD15" s="7">
        <v>210.7</v>
      </c>
      <c r="BE15" s="10">
        <v>98.1</v>
      </c>
      <c r="BF15" s="28">
        <v>-61.89999999999999</v>
      </c>
      <c r="BG15" s="1">
        <v>-29.1</v>
      </c>
      <c r="BH15" s="28">
        <v>-237.4</v>
      </c>
      <c r="BI15" s="24">
        <v>89.8</v>
      </c>
      <c r="BJ15" s="7">
        <v>-11.899999999999991</v>
      </c>
      <c r="BK15" s="8">
        <v>4.099999999999994</v>
      </c>
      <c r="BL15" s="8">
        <v>-328.4</v>
      </c>
      <c r="BM15" s="51">
        <v>151.8</v>
      </c>
      <c r="BN15" s="28">
        <v>-237.20000000000002</v>
      </c>
      <c r="BO15" s="28">
        <v>11</v>
      </c>
      <c r="BP15" s="1">
        <v>168</v>
      </c>
      <c r="BQ15" s="51">
        <v>224.4</v>
      </c>
      <c r="BR15" s="1">
        <v>-429.5</v>
      </c>
      <c r="BS15" s="8">
        <v>-374.1</v>
      </c>
      <c r="BT15" s="7">
        <v>808.3000000000001</v>
      </c>
      <c r="BU15" s="11">
        <v>-33.7</v>
      </c>
      <c r="BV15" s="7">
        <v>-77.2</v>
      </c>
      <c r="BW15" s="31">
        <v>7.300000000000011</v>
      </c>
      <c r="BX15" s="8">
        <v>289.6</v>
      </c>
      <c r="BY15" s="28"/>
      <c r="CA15" s="28"/>
      <c r="CC15" s="28"/>
      <c r="CD15" s="28"/>
    </row>
    <row r="16" spans="2:82" s="1" customFormat="1" ht="16.5">
      <c r="B16" s="20" t="s">
        <v>38</v>
      </c>
      <c r="C16" s="20"/>
      <c r="D16" s="15">
        <v>12</v>
      </c>
      <c r="E16" s="17">
        <v>96.6</v>
      </c>
      <c r="F16" s="15">
        <v>114.7</v>
      </c>
      <c r="G16" s="15">
        <v>129.5</v>
      </c>
      <c r="H16" s="37">
        <v>162</v>
      </c>
      <c r="I16" s="17">
        <v>140.3</v>
      </c>
      <c r="J16" s="15">
        <v>162.8</v>
      </c>
      <c r="K16" s="15">
        <v>202.1</v>
      </c>
      <c r="L16" s="15">
        <v>216.9</v>
      </c>
      <c r="M16" s="18">
        <v>0</v>
      </c>
      <c r="N16" s="6">
        <v>0</v>
      </c>
      <c r="O16" s="6">
        <v>0</v>
      </c>
      <c r="P16" s="5">
        <v>0</v>
      </c>
      <c r="Q16" s="71">
        <v>0</v>
      </c>
      <c r="R16" s="72">
        <v>0</v>
      </c>
      <c r="S16" s="6">
        <v>0</v>
      </c>
      <c r="T16" s="5">
        <v>0</v>
      </c>
      <c r="U16" s="18">
        <v>0</v>
      </c>
      <c r="V16" s="6">
        <v>0</v>
      </c>
      <c r="W16" s="6">
        <v>0</v>
      </c>
      <c r="X16" s="6">
        <v>0</v>
      </c>
      <c r="Y16" s="14">
        <v>0</v>
      </c>
      <c r="Z16" s="3">
        <v>0</v>
      </c>
      <c r="AA16" s="3">
        <v>0</v>
      </c>
      <c r="AB16" s="43">
        <v>0</v>
      </c>
      <c r="AC16" s="4">
        <v>0</v>
      </c>
      <c r="AD16" s="3">
        <v>0</v>
      </c>
      <c r="AE16" s="8">
        <v>0</v>
      </c>
      <c r="AF16" s="3">
        <v>0</v>
      </c>
      <c r="AG16" s="13">
        <v>0</v>
      </c>
      <c r="AH16" s="3">
        <v>0</v>
      </c>
      <c r="AI16" s="3">
        <v>0</v>
      </c>
      <c r="AJ16" s="36">
        <v>0</v>
      </c>
      <c r="AK16" s="14">
        <v>0</v>
      </c>
      <c r="AL16" s="3">
        <v>0</v>
      </c>
      <c r="AM16" s="8">
        <v>0</v>
      </c>
      <c r="AN16" s="3">
        <v>0</v>
      </c>
      <c r="AO16" s="13">
        <f>'[1]Table1'!$D$42</f>
        <v>0</v>
      </c>
      <c r="AP16" s="5">
        <v>0</v>
      </c>
      <c r="AQ16" s="5">
        <v>0</v>
      </c>
      <c r="AR16" s="45">
        <v>0</v>
      </c>
      <c r="AS16" s="14">
        <v>0</v>
      </c>
      <c r="AT16" s="3">
        <v>0</v>
      </c>
      <c r="AU16" s="3">
        <v>0</v>
      </c>
      <c r="AV16" s="8">
        <v>0</v>
      </c>
      <c r="AW16" s="14">
        <v>0</v>
      </c>
      <c r="AX16" s="47">
        <v>0</v>
      </c>
      <c r="AY16" s="3">
        <v>0</v>
      </c>
      <c r="AZ16" s="3">
        <v>0</v>
      </c>
      <c r="BA16" s="13">
        <v>0</v>
      </c>
      <c r="BB16" s="28">
        <v>0</v>
      </c>
      <c r="BC16" s="28">
        <v>0</v>
      </c>
      <c r="BD16" s="7">
        <v>0</v>
      </c>
      <c r="BE16" s="10">
        <v>0</v>
      </c>
      <c r="BF16" s="28">
        <v>0</v>
      </c>
      <c r="BG16" s="1">
        <v>0</v>
      </c>
      <c r="BH16" s="28">
        <v>0</v>
      </c>
      <c r="BI16" s="24">
        <v>0</v>
      </c>
      <c r="BJ16" s="4">
        <v>0</v>
      </c>
      <c r="BK16" s="8">
        <v>0</v>
      </c>
      <c r="BL16" s="8">
        <v>0</v>
      </c>
      <c r="BM16" s="51">
        <v>0</v>
      </c>
      <c r="BN16" s="28">
        <v>0</v>
      </c>
      <c r="BO16" s="28">
        <v>0</v>
      </c>
      <c r="BP16" s="1">
        <v>0</v>
      </c>
      <c r="BQ16" s="51">
        <v>0</v>
      </c>
      <c r="BR16" s="28">
        <v>0</v>
      </c>
      <c r="BS16" s="28">
        <v>0</v>
      </c>
      <c r="BT16" s="8">
        <v>0</v>
      </c>
      <c r="BU16" s="13">
        <v>0</v>
      </c>
      <c r="BV16" s="8">
        <v>0</v>
      </c>
      <c r="BW16" s="31">
        <v>0</v>
      </c>
      <c r="BX16" s="8">
        <v>0</v>
      </c>
      <c r="BY16" s="28"/>
      <c r="CA16" s="28"/>
      <c r="CC16" s="28"/>
      <c r="CD16" s="28"/>
    </row>
    <row r="17" spans="2:82" s="1" customFormat="1" ht="15.75">
      <c r="B17" s="20" t="s">
        <v>39</v>
      </c>
      <c r="C17" s="20"/>
      <c r="D17" s="15">
        <v>13</v>
      </c>
      <c r="E17" s="17">
        <v>9.8</v>
      </c>
      <c r="F17" s="15">
        <v>12.9</v>
      </c>
      <c r="G17" s="15">
        <v>69.2</v>
      </c>
      <c r="H17" s="37">
        <v>102.1</v>
      </c>
      <c r="I17" s="17">
        <v>29.1</v>
      </c>
      <c r="J17" s="6">
        <v>14</v>
      </c>
      <c r="K17" s="15">
        <v>22.6</v>
      </c>
      <c r="L17" s="15">
        <v>142.9</v>
      </c>
      <c r="M17" s="18">
        <v>29.2</v>
      </c>
      <c r="N17" s="6">
        <v>17.5</v>
      </c>
      <c r="O17" s="15">
        <v>44.6</v>
      </c>
      <c r="P17" s="5">
        <v>525.8</v>
      </c>
      <c r="Q17" s="71">
        <v>37.5</v>
      </c>
      <c r="R17" s="72">
        <v>47.5</v>
      </c>
      <c r="S17" s="6">
        <v>91.5</v>
      </c>
      <c r="T17" s="5">
        <v>211.2</v>
      </c>
      <c r="U17" s="18">
        <v>91.4</v>
      </c>
      <c r="V17" s="6">
        <v>60.099999999999994</v>
      </c>
      <c r="W17" s="6">
        <v>132.7</v>
      </c>
      <c r="X17" s="6">
        <v>187.20000000000005</v>
      </c>
      <c r="Y17" s="19">
        <v>78</v>
      </c>
      <c r="Z17" s="5">
        <v>93.79999999999998</v>
      </c>
      <c r="AA17" s="5">
        <v>52.10000000000002</v>
      </c>
      <c r="AB17" s="48">
        <v>39.19999999999996</v>
      </c>
      <c r="AC17" s="16">
        <v>99.30000000000001</v>
      </c>
      <c r="AD17" s="5">
        <v>67.99999999999997</v>
      </c>
      <c r="AE17" s="6">
        <v>51.10000000000002</v>
      </c>
      <c r="AF17" s="5">
        <v>104.6</v>
      </c>
      <c r="AG17" s="18">
        <v>35.800000000000004</v>
      </c>
      <c r="AH17" s="5">
        <v>36.300000000000004</v>
      </c>
      <c r="AI17" s="5">
        <v>48.099999999999994</v>
      </c>
      <c r="AJ17" s="40">
        <v>118.7</v>
      </c>
      <c r="AK17" s="19">
        <v>9.5</v>
      </c>
      <c r="AL17" s="5">
        <v>58.3</v>
      </c>
      <c r="AM17" s="6">
        <v>58.30000000000001</v>
      </c>
      <c r="AN17" s="5">
        <v>152.59999999999997</v>
      </c>
      <c r="AO17" s="18">
        <f>'[1]Table1'!$D$52</f>
        <v>58.2</v>
      </c>
      <c r="AP17" s="5">
        <v>42.2</v>
      </c>
      <c r="AQ17" s="5">
        <v>96.4</v>
      </c>
      <c r="AR17" s="26">
        <v>118.79999999999995</v>
      </c>
      <c r="AS17" s="19">
        <v>28.200000000000003</v>
      </c>
      <c r="AT17" s="5">
        <v>52.999999999999986</v>
      </c>
      <c r="AU17" s="5">
        <v>57</v>
      </c>
      <c r="AV17" s="6">
        <v>158.60000000000002</v>
      </c>
      <c r="AW17" s="19">
        <v>74.5</v>
      </c>
      <c r="AX17" s="5">
        <v>84.5</v>
      </c>
      <c r="AY17" s="5">
        <v>59.5</v>
      </c>
      <c r="AZ17" s="5">
        <v>71.39999999999998</v>
      </c>
      <c r="BA17" s="18">
        <v>173.29999999999998</v>
      </c>
      <c r="BB17" s="53">
        <v>49.099999999999994</v>
      </c>
      <c r="BC17" s="53">
        <v>55.80000000000007</v>
      </c>
      <c r="BD17" s="15">
        <v>61.19999999999993</v>
      </c>
      <c r="BE17" s="52">
        <v>162.6</v>
      </c>
      <c r="BF17" s="53">
        <v>65.30000000000001</v>
      </c>
      <c r="BG17" s="20">
        <v>46.49999999999997</v>
      </c>
      <c r="BH17" s="53">
        <v>145.80000000000007</v>
      </c>
      <c r="BI17" s="23">
        <v>16.5</v>
      </c>
      <c r="BJ17" s="15">
        <v>36.9</v>
      </c>
      <c r="BK17" s="15">
        <v>29.699999999999996</v>
      </c>
      <c r="BL17" s="6">
        <v>325.9</v>
      </c>
      <c r="BM17" s="70">
        <v>183.6</v>
      </c>
      <c r="BN17" s="53">
        <v>29.600000000000023</v>
      </c>
      <c r="BO17" s="53">
        <v>45.69999999999996</v>
      </c>
      <c r="BP17" s="20">
        <v>84.80000000000007</v>
      </c>
      <c r="BQ17" s="70">
        <v>145.7</v>
      </c>
      <c r="BR17" s="20">
        <v>39.10000000000002</v>
      </c>
      <c r="BS17" s="6">
        <v>35.599999999999994</v>
      </c>
      <c r="BT17" s="15">
        <v>40.49999999999997</v>
      </c>
      <c r="BU17" s="17">
        <v>54.800000000000004</v>
      </c>
      <c r="BV17" s="15">
        <v>29.499999999999986</v>
      </c>
      <c r="BW17" s="32">
        <v>27.80000000000001</v>
      </c>
      <c r="BX17" s="6">
        <v>50.599999999999966</v>
      </c>
      <c r="BY17" s="28"/>
      <c r="CA17" s="28"/>
      <c r="CC17" s="28"/>
      <c r="CD17" s="28"/>
    </row>
    <row r="18" spans="2:82" s="1" customFormat="1" ht="15.75">
      <c r="B18" s="20" t="s">
        <v>40</v>
      </c>
      <c r="C18" s="20"/>
      <c r="D18" s="15">
        <v>14</v>
      </c>
      <c r="E18" s="17">
        <v>173.1</v>
      </c>
      <c r="F18" s="15">
        <v>82.4</v>
      </c>
      <c r="G18" s="15">
        <v>96.4</v>
      </c>
      <c r="H18" s="37">
        <v>114.3</v>
      </c>
      <c r="I18" s="17">
        <v>193.4</v>
      </c>
      <c r="J18" s="15">
        <v>22.8</v>
      </c>
      <c r="K18" s="15">
        <v>64.09999999999994</v>
      </c>
      <c r="L18" s="15">
        <v>72.1</v>
      </c>
      <c r="M18" s="18">
        <v>126.9</v>
      </c>
      <c r="N18" s="6">
        <v>88.7</v>
      </c>
      <c r="O18" s="15">
        <v>57.1</v>
      </c>
      <c r="P18" s="5">
        <v>86.3</v>
      </c>
      <c r="Q18" s="71">
        <v>54.8</v>
      </c>
      <c r="R18" s="72">
        <v>55.8</v>
      </c>
      <c r="S18" s="6">
        <v>76.3</v>
      </c>
      <c r="T18" s="5">
        <v>180.7</v>
      </c>
      <c r="U18" s="18">
        <v>48.4</v>
      </c>
      <c r="V18" s="6">
        <v>114.6</v>
      </c>
      <c r="W18" s="6">
        <v>82.10000000000002</v>
      </c>
      <c r="X18" s="6">
        <v>112.60000000000002</v>
      </c>
      <c r="Y18" s="19">
        <v>80.50000000000001</v>
      </c>
      <c r="Z18" s="5">
        <v>85.09999999999998</v>
      </c>
      <c r="AA18" s="5">
        <v>67.80000000000001</v>
      </c>
      <c r="AB18" s="48">
        <v>90.30000000000004</v>
      </c>
      <c r="AC18" s="16">
        <v>74.89999999999999</v>
      </c>
      <c r="AD18" s="5">
        <v>91.50000000000001</v>
      </c>
      <c r="AE18" s="6">
        <v>170.70000000000002</v>
      </c>
      <c r="AF18" s="5">
        <v>86.99999999999994</v>
      </c>
      <c r="AG18" s="18">
        <v>56.6</v>
      </c>
      <c r="AH18" s="5">
        <v>60.29999999999999</v>
      </c>
      <c r="AI18" s="5">
        <v>97.39999999999999</v>
      </c>
      <c r="AJ18" s="40">
        <v>98.6</v>
      </c>
      <c r="AK18" s="19">
        <v>53.099999999999994</v>
      </c>
      <c r="AL18" s="5">
        <v>73.30000000000001</v>
      </c>
      <c r="AM18" s="6">
        <v>70.79999999999998</v>
      </c>
      <c r="AN18" s="5">
        <v>111.69999999999999</v>
      </c>
      <c r="AO18" s="18">
        <f>'[1]Table1'!$D$62</f>
        <v>64.5</v>
      </c>
      <c r="AP18" s="5">
        <v>81.5</v>
      </c>
      <c r="AQ18" s="5">
        <v>80.10000000000002</v>
      </c>
      <c r="AR18" s="26">
        <v>79.19999999999999</v>
      </c>
      <c r="AS18" s="19">
        <v>65.6</v>
      </c>
      <c r="AT18" s="5">
        <v>64.9</v>
      </c>
      <c r="AU18" s="5">
        <v>73</v>
      </c>
      <c r="AV18" s="6">
        <v>92.90000000000003</v>
      </c>
      <c r="AW18" s="19">
        <v>77.9</v>
      </c>
      <c r="AX18" s="5">
        <v>150.9</v>
      </c>
      <c r="AY18" s="5">
        <v>101.49999999999994</v>
      </c>
      <c r="AZ18" s="5">
        <v>138.90000000000003</v>
      </c>
      <c r="BA18" s="18">
        <v>81.8</v>
      </c>
      <c r="BB18" s="53">
        <v>198.8</v>
      </c>
      <c r="BC18" s="53">
        <v>112.09999999999997</v>
      </c>
      <c r="BD18" s="15">
        <v>167.59999999999997</v>
      </c>
      <c r="BE18" s="52">
        <v>100.9</v>
      </c>
      <c r="BF18" s="53">
        <v>205.99999999999997</v>
      </c>
      <c r="BG18" s="20">
        <v>109.70000000000005</v>
      </c>
      <c r="BH18" s="53">
        <v>172</v>
      </c>
      <c r="BI18" s="23">
        <v>150</v>
      </c>
      <c r="BJ18" s="15">
        <v>294.1</v>
      </c>
      <c r="BK18" s="15">
        <v>137.19999999999993</v>
      </c>
      <c r="BL18" s="6">
        <v>135.30000000000007</v>
      </c>
      <c r="BM18" s="70">
        <v>165.7</v>
      </c>
      <c r="BN18" s="53">
        <v>308.6</v>
      </c>
      <c r="BO18" s="53">
        <v>176.90000000000003</v>
      </c>
      <c r="BP18" s="20">
        <v>315.9000000000001</v>
      </c>
      <c r="BQ18" s="70">
        <v>166.6</v>
      </c>
      <c r="BR18" s="20">
        <v>558.5</v>
      </c>
      <c r="BS18" s="6">
        <v>259.5</v>
      </c>
      <c r="BT18" s="15">
        <v>228.10000000000002</v>
      </c>
      <c r="BU18" s="17">
        <v>255.1</v>
      </c>
      <c r="BV18" s="15">
        <v>715.0999999999999</v>
      </c>
      <c r="BW18" s="32">
        <v>285.79999999999995</v>
      </c>
      <c r="BX18" s="6">
        <v>303.5999999999999</v>
      </c>
      <c r="BY18" s="28"/>
      <c r="CA18" s="28"/>
      <c r="CC18" s="28"/>
      <c r="CD18" s="28"/>
    </row>
    <row r="19" spans="1:82" s="1" customFormat="1" ht="15.75">
      <c r="A19" s="20" t="s">
        <v>41</v>
      </c>
      <c r="D19" s="15">
        <v>2</v>
      </c>
      <c r="E19" s="18">
        <v>478.4</v>
      </c>
      <c r="F19" s="6">
        <v>663.8</v>
      </c>
      <c r="G19" s="6">
        <v>721</v>
      </c>
      <c r="H19" s="40">
        <v>806.2</v>
      </c>
      <c r="I19" s="18">
        <v>602.8</v>
      </c>
      <c r="J19" s="6">
        <v>975.8</v>
      </c>
      <c r="K19" s="6">
        <v>980.8</v>
      </c>
      <c r="L19" s="6">
        <v>1330.6</v>
      </c>
      <c r="M19" s="18">
        <f>SUM(M20:M27)</f>
        <v>1260.3</v>
      </c>
      <c r="N19" s="6">
        <f>SUM(N20:N27)</f>
        <v>1469.6999999999998</v>
      </c>
      <c r="O19" s="6">
        <f>SUM(O20:O27)</f>
        <v>1316.4</v>
      </c>
      <c r="P19" s="6">
        <f>SUM(P20:P27)</f>
        <v>1508.3000000000002</v>
      </c>
      <c r="Q19" s="55">
        <v>1119</v>
      </c>
      <c r="R19" s="72">
        <v>1308.4</v>
      </c>
      <c r="S19" s="6">
        <f aca="true" t="shared" si="1" ref="S19:X19">SUM(S20:S27)</f>
        <v>1347.1</v>
      </c>
      <c r="T19" s="6">
        <f t="shared" si="1"/>
        <v>1592.7</v>
      </c>
      <c r="U19" s="18">
        <f t="shared" si="1"/>
        <v>1221.5</v>
      </c>
      <c r="V19" s="6">
        <f t="shared" si="1"/>
        <v>1444.5</v>
      </c>
      <c r="W19" s="6">
        <f t="shared" si="1"/>
        <v>1299.5</v>
      </c>
      <c r="X19" s="6">
        <f t="shared" si="1"/>
        <v>1500.9999999999995</v>
      </c>
      <c r="Y19" s="19">
        <v>1261.1</v>
      </c>
      <c r="Z19" s="5">
        <v>1403.6</v>
      </c>
      <c r="AA19" s="5">
        <v>1380</v>
      </c>
      <c r="AB19" s="48">
        <v>1882.1999999999998</v>
      </c>
      <c r="AC19" s="6">
        <v>1442.3</v>
      </c>
      <c r="AD19" s="16">
        <v>1530.0000000000002</v>
      </c>
      <c r="AE19" s="27">
        <v>1890.999999999999</v>
      </c>
      <c r="AF19" s="41">
        <v>1778.2000000000007</v>
      </c>
      <c r="AG19" s="18">
        <v>1354.6999999999998</v>
      </c>
      <c r="AH19" s="5">
        <v>1464.4</v>
      </c>
      <c r="AI19" s="5">
        <v>1581.1</v>
      </c>
      <c r="AJ19" s="40">
        <v>2145.3999999999996</v>
      </c>
      <c r="AK19" s="19">
        <f aca="true" t="shared" si="2" ref="AK19:AP19">SUM(AK20:AK27)</f>
        <v>1622.3999999999999</v>
      </c>
      <c r="AL19" s="5">
        <f t="shared" si="2"/>
        <v>1770.0000000000002</v>
      </c>
      <c r="AM19" s="5">
        <f t="shared" si="2"/>
        <v>1816.7</v>
      </c>
      <c r="AN19" s="5">
        <f t="shared" si="2"/>
        <v>2270.3999999999996</v>
      </c>
      <c r="AO19" s="19">
        <f t="shared" si="2"/>
        <v>1765.8000000000002</v>
      </c>
      <c r="AP19" s="5">
        <f t="shared" si="2"/>
        <v>1974.7999999999997</v>
      </c>
      <c r="AQ19" s="5">
        <f>SUM(AQ20:AQ27)</f>
        <v>2109.6000000000004</v>
      </c>
      <c r="AR19" s="26">
        <v>2307.8</v>
      </c>
      <c r="AS19" s="49">
        <f>SUM(AS20:AS27)</f>
        <v>1935.6000000000001</v>
      </c>
      <c r="AT19" s="2">
        <f>SUM(AT20:AT27)</f>
        <v>2082</v>
      </c>
      <c r="AU19" s="2">
        <f>SUM(AU20:AU27)</f>
        <v>2238.4</v>
      </c>
      <c r="AV19" s="2">
        <f>SUM(AV20:AV27)</f>
        <v>2485.7999999999993</v>
      </c>
      <c r="AW19" s="19">
        <v>2071.3</v>
      </c>
      <c r="AX19" s="5">
        <v>2275.5</v>
      </c>
      <c r="AY19" s="5">
        <v>2286.0999999999995</v>
      </c>
      <c r="AZ19" s="5">
        <v>2739.2000000000007</v>
      </c>
      <c r="BA19" s="18">
        <v>2093.8</v>
      </c>
      <c r="BB19" s="53">
        <v>2309.6</v>
      </c>
      <c r="BC19" s="53">
        <v>2222.2999999999997</v>
      </c>
      <c r="BD19" s="15">
        <v>2918.000000000001</v>
      </c>
      <c r="BE19" s="52">
        <v>2232.2</v>
      </c>
      <c r="BF19" s="53">
        <v>2364.7</v>
      </c>
      <c r="BG19" s="20">
        <v>2433.7000000000007</v>
      </c>
      <c r="BH19" s="53">
        <f>SUM(BH20:BH27)</f>
        <v>2944.9</v>
      </c>
      <c r="BI19" s="6">
        <v>2750.2000000000003</v>
      </c>
      <c r="BJ19" s="6">
        <v>2715.6999999999994</v>
      </c>
      <c r="BK19" s="6">
        <v>3311.7000000000007</v>
      </c>
      <c r="BL19" s="6">
        <v>3756.2999999999993</v>
      </c>
      <c r="BM19" s="70">
        <v>3102.7</v>
      </c>
      <c r="BN19" s="53">
        <v>3431.58</v>
      </c>
      <c r="BO19" s="53">
        <v>3441.12</v>
      </c>
      <c r="BP19" s="20">
        <v>4222.5</v>
      </c>
      <c r="BQ19" s="70">
        <v>3434.6000000000004</v>
      </c>
      <c r="BR19" s="20">
        <v>3569.8</v>
      </c>
      <c r="BS19" s="6">
        <v>3619.0999999999995</v>
      </c>
      <c r="BT19" s="15">
        <v>4726.700000000001</v>
      </c>
      <c r="BU19" s="18">
        <v>3768.0000000000005</v>
      </c>
      <c r="BV19" s="15">
        <v>4080.7999999999997</v>
      </c>
      <c r="BW19" s="32">
        <v>4252.100000000001</v>
      </c>
      <c r="BX19" s="6">
        <v>4827.199999999999</v>
      </c>
      <c r="BY19" s="28"/>
      <c r="CA19" s="28"/>
      <c r="CC19" s="28"/>
      <c r="CD19" s="28"/>
    </row>
    <row r="20" spans="2:82" s="1" customFormat="1" ht="16.5">
      <c r="B20" s="1" t="s">
        <v>20</v>
      </c>
      <c r="D20" s="7">
        <v>21</v>
      </c>
      <c r="E20" s="11">
        <v>96.6</v>
      </c>
      <c r="F20" s="7">
        <v>110.2</v>
      </c>
      <c r="G20" s="7">
        <v>112.5</v>
      </c>
      <c r="H20" s="34">
        <v>132.2</v>
      </c>
      <c r="I20" s="11">
        <v>121.5</v>
      </c>
      <c r="J20" s="7">
        <v>133.5</v>
      </c>
      <c r="K20" s="7">
        <v>139.2</v>
      </c>
      <c r="L20" s="7">
        <v>209.3</v>
      </c>
      <c r="M20" s="13">
        <v>215.9</v>
      </c>
      <c r="N20" s="8">
        <v>236.6</v>
      </c>
      <c r="O20" s="7">
        <v>223.5</v>
      </c>
      <c r="P20" s="3">
        <v>237.1</v>
      </c>
      <c r="Q20" s="73">
        <v>224.1</v>
      </c>
      <c r="R20" s="59">
        <v>234.3</v>
      </c>
      <c r="S20" s="8">
        <v>226.8</v>
      </c>
      <c r="T20" s="3">
        <v>256.4</v>
      </c>
      <c r="U20" s="13">
        <v>233</v>
      </c>
      <c r="V20" s="8">
        <v>258</v>
      </c>
      <c r="W20" s="8">
        <v>237.60000000000002</v>
      </c>
      <c r="X20" s="8">
        <v>264.9</v>
      </c>
      <c r="Y20" s="14">
        <v>238.4</v>
      </c>
      <c r="Z20" s="3">
        <v>268.4</v>
      </c>
      <c r="AA20" s="3">
        <v>241.59999999999997</v>
      </c>
      <c r="AB20" s="43">
        <v>264.1</v>
      </c>
      <c r="AC20" s="4">
        <v>236.1</v>
      </c>
      <c r="AD20" s="3">
        <v>253.1</v>
      </c>
      <c r="AE20" s="8">
        <v>259.00000000000006</v>
      </c>
      <c r="AF20" s="3">
        <v>301.20000000000005</v>
      </c>
      <c r="AG20" s="13">
        <v>263.6</v>
      </c>
      <c r="AH20" s="3">
        <v>286.1</v>
      </c>
      <c r="AI20" s="3">
        <v>292.69999999999993</v>
      </c>
      <c r="AJ20" s="36">
        <v>345.19999999999993</v>
      </c>
      <c r="AK20" s="14">
        <v>300</v>
      </c>
      <c r="AL20" s="3">
        <v>318.9</v>
      </c>
      <c r="AM20" s="8">
        <v>326.70000000000005</v>
      </c>
      <c r="AN20" s="3">
        <v>350.6</v>
      </c>
      <c r="AO20" s="13">
        <f>'[1]Table2'!$D$9</f>
        <v>330.2</v>
      </c>
      <c r="AP20" s="3">
        <v>339.59999999999997</v>
      </c>
      <c r="AQ20" s="3">
        <v>338.30000000000007</v>
      </c>
      <c r="AR20" s="45">
        <v>368.69999999999993</v>
      </c>
      <c r="AS20" s="24">
        <v>347.1</v>
      </c>
      <c r="AT20" s="4">
        <v>362.9</v>
      </c>
      <c r="AU20" s="4">
        <v>364.70000000000005</v>
      </c>
      <c r="AV20" s="8">
        <v>377.5999999999999</v>
      </c>
      <c r="AW20" s="14">
        <v>335.5</v>
      </c>
      <c r="AX20" s="47">
        <v>346.79999999999995</v>
      </c>
      <c r="AY20" s="3">
        <v>336.80000000000007</v>
      </c>
      <c r="AZ20" s="3">
        <v>366.30000000000007</v>
      </c>
      <c r="BA20" s="13">
        <v>322.4</v>
      </c>
      <c r="BB20" s="28">
        <v>339.5</v>
      </c>
      <c r="BC20" s="28">
        <v>347.4</v>
      </c>
      <c r="BD20" s="7">
        <v>398.29999999999995</v>
      </c>
      <c r="BE20" s="10">
        <v>354.3</v>
      </c>
      <c r="BF20" s="28">
        <v>352.99999999999994</v>
      </c>
      <c r="BG20" s="1">
        <v>352.4000000000001</v>
      </c>
      <c r="BH20" s="28">
        <v>395</v>
      </c>
      <c r="BI20" s="24">
        <v>371.6</v>
      </c>
      <c r="BJ20" s="7">
        <v>371.1</v>
      </c>
      <c r="BK20" s="7">
        <v>383</v>
      </c>
      <c r="BL20" s="8">
        <v>417.39999999999986</v>
      </c>
      <c r="BM20" s="51">
        <v>409.9</v>
      </c>
      <c r="BN20" s="28">
        <v>392.30000000000007</v>
      </c>
      <c r="BO20" s="28">
        <v>398.29999999999995</v>
      </c>
      <c r="BP20" s="1">
        <v>454.29999999999995</v>
      </c>
      <c r="BQ20" s="51">
        <v>433.3</v>
      </c>
      <c r="BR20" s="1">
        <v>432.40000000000003</v>
      </c>
      <c r="BS20" s="8">
        <v>436.79999999999995</v>
      </c>
      <c r="BT20" s="7">
        <v>489.5999999999999</v>
      </c>
      <c r="BU20" s="11">
        <v>509.3</v>
      </c>
      <c r="BV20" s="7">
        <v>521.3</v>
      </c>
      <c r="BW20" s="31">
        <v>530.4000000000001</v>
      </c>
      <c r="BX20" s="8">
        <v>616.1999999999998</v>
      </c>
      <c r="BY20" s="28"/>
      <c r="CA20" s="28"/>
      <c r="CC20" s="28"/>
      <c r="CD20" s="28"/>
    </row>
    <row r="21" spans="2:82" s="1" customFormat="1" ht="16.5">
      <c r="B21" s="1" t="s">
        <v>42</v>
      </c>
      <c r="D21" s="7">
        <v>22</v>
      </c>
      <c r="E21" s="11">
        <v>113.3</v>
      </c>
      <c r="F21" s="7">
        <v>189.2</v>
      </c>
      <c r="G21" s="7">
        <v>152.1</v>
      </c>
      <c r="H21" s="34">
        <v>223.9</v>
      </c>
      <c r="I21" s="11">
        <v>125.8</v>
      </c>
      <c r="J21" s="7">
        <v>478.8</v>
      </c>
      <c r="K21" s="7">
        <v>466.3</v>
      </c>
      <c r="L21" s="7">
        <v>412.9</v>
      </c>
      <c r="M21" s="13">
        <v>465.7</v>
      </c>
      <c r="N21" s="8">
        <v>493.3</v>
      </c>
      <c r="O21" s="7">
        <v>323.1</v>
      </c>
      <c r="P21" s="3">
        <v>226.6</v>
      </c>
      <c r="Q21" s="73">
        <v>168.1</v>
      </c>
      <c r="R21" s="59">
        <v>222.3</v>
      </c>
      <c r="S21" s="8">
        <v>206.9</v>
      </c>
      <c r="T21" s="3">
        <v>282.6</v>
      </c>
      <c r="U21" s="13">
        <v>138.8</v>
      </c>
      <c r="V21" s="8">
        <v>211.39999999999998</v>
      </c>
      <c r="W21" s="8">
        <v>226.90000000000003</v>
      </c>
      <c r="X21" s="8">
        <v>304.5</v>
      </c>
      <c r="Y21" s="14">
        <v>196.9</v>
      </c>
      <c r="Z21" s="3">
        <v>245.29999999999998</v>
      </c>
      <c r="AA21" s="3">
        <v>252.2</v>
      </c>
      <c r="AB21" s="43">
        <v>294.6</v>
      </c>
      <c r="AC21" s="4">
        <v>258.5</v>
      </c>
      <c r="AD21" s="3">
        <v>285</v>
      </c>
      <c r="AE21" s="8">
        <v>274.9</v>
      </c>
      <c r="AF21" s="3">
        <v>242.60000000000002</v>
      </c>
      <c r="AG21" s="13">
        <v>131</v>
      </c>
      <c r="AH21" s="3">
        <v>169.3</v>
      </c>
      <c r="AI21" s="3">
        <v>198.3</v>
      </c>
      <c r="AJ21" s="36">
        <v>267.19999999999993</v>
      </c>
      <c r="AK21" s="14">
        <v>175.7</v>
      </c>
      <c r="AL21" s="3">
        <v>214.60000000000002</v>
      </c>
      <c r="AM21" s="8">
        <v>223.8</v>
      </c>
      <c r="AN21" s="3">
        <v>261.29999999999995</v>
      </c>
      <c r="AO21" s="13">
        <f>'[1]Table2'!$D$14</f>
        <v>180.3</v>
      </c>
      <c r="AP21" s="3">
        <v>232.89999999999998</v>
      </c>
      <c r="AQ21" s="3">
        <v>236.59999999999997</v>
      </c>
      <c r="AR21" s="45">
        <v>296.4000000000001</v>
      </c>
      <c r="AS21" s="24">
        <v>234.1</v>
      </c>
      <c r="AT21" s="4">
        <v>272.1</v>
      </c>
      <c r="AU21" s="4">
        <v>271.50000000000006</v>
      </c>
      <c r="AV21" s="8">
        <v>340.0999999999999</v>
      </c>
      <c r="AW21" s="14">
        <v>222.1</v>
      </c>
      <c r="AX21" s="47">
        <v>313.69999999999993</v>
      </c>
      <c r="AY21" s="3">
        <v>325.1</v>
      </c>
      <c r="AZ21" s="3">
        <v>387.6</v>
      </c>
      <c r="BA21" s="13">
        <v>257.6</v>
      </c>
      <c r="BB21" s="28">
        <v>304.79999999999995</v>
      </c>
      <c r="BC21" s="28">
        <v>299.5</v>
      </c>
      <c r="BD21" s="7">
        <v>426.4</v>
      </c>
      <c r="BE21" s="10">
        <v>271</v>
      </c>
      <c r="BF21" s="28">
        <v>329.20000000000005</v>
      </c>
      <c r="BG21" s="1">
        <v>301.4</v>
      </c>
      <c r="BH21" s="28">
        <v>400.30000000000007</v>
      </c>
      <c r="BI21" s="24">
        <v>292.6</v>
      </c>
      <c r="BJ21" s="7">
        <v>332.19999999999993</v>
      </c>
      <c r="BK21" s="7">
        <v>408.70000000000005</v>
      </c>
      <c r="BL21" s="8">
        <v>495.5999999999999</v>
      </c>
      <c r="BM21" s="51">
        <v>335.9</v>
      </c>
      <c r="BN21" s="28">
        <v>422.5</v>
      </c>
      <c r="BO21" s="28">
        <v>456.0000000000001</v>
      </c>
      <c r="BP21" s="1">
        <v>585.6999999999998</v>
      </c>
      <c r="BQ21" s="51">
        <v>415</v>
      </c>
      <c r="BR21" s="1">
        <v>462.20000000000005</v>
      </c>
      <c r="BS21" s="8">
        <v>445.20000000000005</v>
      </c>
      <c r="BT21" s="7">
        <v>548.5</v>
      </c>
      <c r="BU21" s="11">
        <v>428.3</v>
      </c>
      <c r="BV21" s="7">
        <v>558.9000000000001</v>
      </c>
      <c r="BW21" s="31">
        <v>510.70000000000005</v>
      </c>
      <c r="BX21" s="8">
        <v>641.0999999999999</v>
      </c>
      <c r="BY21" s="28"/>
      <c r="CA21" s="28"/>
      <c r="CC21" s="28"/>
      <c r="CD21" s="28"/>
    </row>
    <row r="22" spans="2:82" s="1" customFormat="1" ht="16.5">
      <c r="B22" s="1" t="s">
        <v>43</v>
      </c>
      <c r="D22" s="7">
        <v>23</v>
      </c>
      <c r="E22" s="11">
        <v>0</v>
      </c>
      <c r="F22" s="7">
        <v>0</v>
      </c>
      <c r="G22" s="7">
        <v>0</v>
      </c>
      <c r="H22" s="34">
        <v>0</v>
      </c>
      <c r="I22" s="11">
        <v>0</v>
      </c>
      <c r="J22" s="7">
        <v>0</v>
      </c>
      <c r="K22" s="7">
        <v>0</v>
      </c>
      <c r="L22" s="7">
        <v>0</v>
      </c>
      <c r="M22" s="13">
        <v>0</v>
      </c>
      <c r="N22" s="8">
        <v>0</v>
      </c>
      <c r="O22" s="7">
        <v>0</v>
      </c>
      <c r="P22" s="3">
        <v>0</v>
      </c>
      <c r="Q22" s="73">
        <v>0</v>
      </c>
      <c r="R22" s="59">
        <v>0</v>
      </c>
      <c r="S22" s="8">
        <v>0</v>
      </c>
      <c r="T22" s="3">
        <v>0</v>
      </c>
      <c r="U22" s="13">
        <v>0</v>
      </c>
      <c r="V22" s="8">
        <v>0</v>
      </c>
      <c r="W22" s="8">
        <v>0</v>
      </c>
      <c r="X22" s="8">
        <v>0</v>
      </c>
      <c r="Y22" s="14">
        <v>0</v>
      </c>
      <c r="Z22" s="3">
        <v>0</v>
      </c>
      <c r="AA22" s="3">
        <v>0</v>
      </c>
      <c r="AB22" s="43">
        <v>0</v>
      </c>
      <c r="AC22" s="4">
        <v>0</v>
      </c>
      <c r="AD22" s="3">
        <v>0</v>
      </c>
      <c r="AE22" s="8">
        <v>0</v>
      </c>
      <c r="AF22" s="3">
        <v>0</v>
      </c>
      <c r="AG22" s="13">
        <v>0</v>
      </c>
      <c r="AH22" s="3">
        <v>0</v>
      </c>
      <c r="AI22" s="3">
        <v>0</v>
      </c>
      <c r="AJ22" s="36">
        <v>0</v>
      </c>
      <c r="AK22" s="14">
        <v>0</v>
      </c>
      <c r="AL22" s="3">
        <v>0</v>
      </c>
      <c r="AM22" s="8">
        <v>0</v>
      </c>
      <c r="AN22" s="3">
        <v>0</v>
      </c>
      <c r="AO22" s="13">
        <v>0</v>
      </c>
      <c r="AP22" s="3">
        <v>0</v>
      </c>
      <c r="AQ22" s="3">
        <v>0</v>
      </c>
      <c r="AR22" s="45">
        <v>0</v>
      </c>
      <c r="AS22" s="24">
        <v>0</v>
      </c>
      <c r="AT22" s="4">
        <v>0</v>
      </c>
      <c r="AU22" s="4">
        <v>0</v>
      </c>
      <c r="AV22" s="8">
        <v>0</v>
      </c>
      <c r="AW22" s="14">
        <v>0</v>
      </c>
      <c r="AX22" s="47">
        <v>0</v>
      </c>
      <c r="AY22" s="3">
        <v>0</v>
      </c>
      <c r="AZ22" s="3">
        <v>0</v>
      </c>
      <c r="BA22" s="13">
        <v>0</v>
      </c>
      <c r="BB22" s="28">
        <v>0</v>
      </c>
      <c r="BC22" s="28">
        <v>0</v>
      </c>
      <c r="BD22" s="7">
        <v>0</v>
      </c>
      <c r="BE22" s="10">
        <v>0</v>
      </c>
      <c r="BF22" s="28">
        <v>0</v>
      </c>
      <c r="BG22" s="1">
        <v>0</v>
      </c>
      <c r="BH22" s="28">
        <v>0</v>
      </c>
      <c r="BI22" s="24">
        <v>0</v>
      </c>
      <c r="BJ22" s="7">
        <v>0</v>
      </c>
      <c r="BK22" s="7">
        <v>0</v>
      </c>
      <c r="BL22" s="8">
        <v>0</v>
      </c>
      <c r="BM22" s="51">
        <v>0</v>
      </c>
      <c r="BN22" s="28">
        <v>0</v>
      </c>
      <c r="BO22" s="28">
        <v>0</v>
      </c>
      <c r="BP22" s="1">
        <v>0</v>
      </c>
      <c r="BQ22" s="51">
        <v>0</v>
      </c>
      <c r="BR22" s="1">
        <v>0</v>
      </c>
      <c r="BS22" s="8">
        <v>0</v>
      </c>
      <c r="BT22" s="8">
        <v>0</v>
      </c>
      <c r="BU22" s="13">
        <v>0</v>
      </c>
      <c r="BV22" s="8">
        <v>0</v>
      </c>
      <c r="BW22" s="31">
        <v>0</v>
      </c>
      <c r="BX22" s="8">
        <v>0</v>
      </c>
      <c r="BY22" s="28"/>
      <c r="CA22" s="28"/>
      <c r="CC22" s="28"/>
      <c r="CD22" s="28"/>
    </row>
    <row r="23" spans="2:82" s="1" customFormat="1" ht="16.5">
      <c r="B23" s="1" t="s">
        <v>21</v>
      </c>
      <c r="D23" s="7">
        <v>24</v>
      </c>
      <c r="E23" s="11">
        <v>27</v>
      </c>
      <c r="F23" s="7">
        <v>22</v>
      </c>
      <c r="G23" s="7">
        <v>25.5</v>
      </c>
      <c r="H23" s="34">
        <v>26</v>
      </c>
      <c r="I23" s="11">
        <v>24.3</v>
      </c>
      <c r="J23" s="7">
        <v>24</v>
      </c>
      <c r="K23" s="7">
        <v>24.6</v>
      </c>
      <c r="L23" s="7">
        <v>24.5</v>
      </c>
      <c r="M23" s="13">
        <v>23.2</v>
      </c>
      <c r="N23" s="8">
        <v>22.3</v>
      </c>
      <c r="O23" s="7">
        <v>23.3</v>
      </c>
      <c r="P23" s="3">
        <v>50.5</v>
      </c>
      <c r="Q23" s="73">
        <v>25.3</v>
      </c>
      <c r="R23" s="59">
        <v>54.7</v>
      </c>
      <c r="S23" s="8">
        <v>29.4</v>
      </c>
      <c r="T23" s="3">
        <v>57.8</v>
      </c>
      <c r="U23" s="13">
        <v>32.1</v>
      </c>
      <c r="V23" s="8">
        <v>63.70000000000001</v>
      </c>
      <c r="W23" s="8">
        <v>37.39999999999998</v>
      </c>
      <c r="X23" s="8">
        <v>67.5</v>
      </c>
      <c r="Y23" s="14">
        <v>41.3</v>
      </c>
      <c r="Z23" s="3">
        <v>123.39999999999999</v>
      </c>
      <c r="AA23" s="3">
        <v>45.69999999999999</v>
      </c>
      <c r="AB23" s="43">
        <v>72.30000000000001</v>
      </c>
      <c r="AC23" s="4">
        <v>48.4</v>
      </c>
      <c r="AD23" s="3">
        <v>77.29999999999998</v>
      </c>
      <c r="AE23" s="8">
        <v>46.900000000000034</v>
      </c>
      <c r="AF23" s="3">
        <v>75.69999999999999</v>
      </c>
      <c r="AG23" s="13">
        <v>47.5</v>
      </c>
      <c r="AH23" s="3">
        <v>72.30000000000001</v>
      </c>
      <c r="AI23" s="3">
        <v>48.099999999999994</v>
      </c>
      <c r="AJ23" s="36">
        <v>65.1</v>
      </c>
      <c r="AK23" s="14">
        <v>52.1</v>
      </c>
      <c r="AL23" s="3">
        <v>67.19999999999999</v>
      </c>
      <c r="AM23" s="8">
        <v>59.59999999999998</v>
      </c>
      <c r="AN23" s="3">
        <v>66.00000000000003</v>
      </c>
      <c r="AO23" s="13">
        <f>'[1]Table2'!$D$16</f>
        <v>73.2</v>
      </c>
      <c r="AP23" s="3">
        <v>83.10000000000001</v>
      </c>
      <c r="AQ23" s="3">
        <v>80.29999999999998</v>
      </c>
      <c r="AR23" s="45">
        <v>90.00000000000003</v>
      </c>
      <c r="AS23" s="24">
        <v>96.6</v>
      </c>
      <c r="AT23" s="4">
        <v>99</v>
      </c>
      <c r="AU23" s="4">
        <v>101.29999999999998</v>
      </c>
      <c r="AV23" s="8">
        <v>100.80000000000001</v>
      </c>
      <c r="AW23" s="14">
        <v>119.69999999999999</v>
      </c>
      <c r="AX23" s="47">
        <v>112.9</v>
      </c>
      <c r="AY23" s="3">
        <v>119.00000000000003</v>
      </c>
      <c r="AZ23" s="3">
        <v>125</v>
      </c>
      <c r="BA23" s="13">
        <v>128.4</v>
      </c>
      <c r="BB23" s="28">
        <v>123.5</v>
      </c>
      <c r="BC23" s="28">
        <v>132.20000000000002</v>
      </c>
      <c r="BD23" s="7">
        <v>128.89999999999998</v>
      </c>
      <c r="BE23" s="10">
        <v>153.2</v>
      </c>
      <c r="BF23" s="28">
        <v>131.40000000000003</v>
      </c>
      <c r="BG23" s="1">
        <v>170.89999999999998</v>
      </c>
      <c r="BH23" s="28">
        <v>149</v>
      </c>
      <c r="BI23" s="24">
        <v>169</v>
      </c>
      <c r="BJ23" s="7">
        <v>174.89999999999998</v>
      </c>
      <c r="BK23" s="7">
        <v>194.60000000000002</v>
      </c>
      <c r="BL23" s="8">
        <v>225.20000000000005</v>
      </c>
      <c r="BM23" s="51">
        <v>181.5</v>
      </c>
      <c r="BN23" s="28">
        <v>236.8</v>
      </c>
      <c r="BO23" s="28">
        <v>180.09999999999997</v>
      </c>
      <c r="BP23" s="1">
        <v>192.10000000000002</v>
      </c>
      <c r="BQ23" s="51">
        <v>177.1</v>
      </c>
      <c r="BR23" s="1">
        <v>175.1</v>
      </c>
      <c r="BS23" s="8">
        <v>215.90000000000003</v>
      </c>
      <c r="BT23" s="7">
        <v>178.69999999999993</v>
      </c>
      <c r="BU23" s="11">
        <v>307.2</v>
      </c>
      <c r="BV23" s="7">
        <v>226.00000000000006</v>
      </c>
      <c r="BW23" s="31">
        <v>371.4999999999999</v>
      </c>
      <c r="BX23" s="8">
        <v>277.5000000000001</v>
      </c>
      <c r="BY23" s="28"/>
      <c r="CA23" s="28"/>
      <c r="CC23" s="28"/>
      <c r="CD23" s="28"/>
    </row>
    <row r="24" spans="2:82" s="1" customFormat="1" ht="16.5">
      <c r="B24" s="1" t="s">
        <v>22</v>
      </c>
      <c r="D24" s="7">
        <v>25</v>
      </c>
      <c r="E24" s="11">
        <v>53.8</v>
      </c>
      <c r="F24" s="7">
        <v>106.2</v>
      </c>
      <c r="G24" s="7">
        <v>121.4</v>
      </c>
      <c r="H24" s="34">
        <v>137.6</v>
      </c>
      <c r="I24" s="11">
        <v>84.9</v>
      </c>
      <c r="J24" s="7">
        <v>79.4</v>
      </c>
      <c r="K24" s="7">
        <v>69.5</v>
      </c>
      <c r="L24" s="7">
        <v>33.5</v>
      </c>
      <c r="M24" s="13">
        <v>89.3</v>
      </c>
      <c r="N24" s="8">
        <v>60.2</v>
      </c>
      <c r="O24" s="7">
        <v>70</v>
      </c>
      <c r="P24" s="3">
        <v>143</v>
      </c>
      <c r="Q24" s="73">
        <v>69.6</v>
      </c>
      <c r="R24" s="59">
        <v>93.6</v>
      </c>
      <c r="S24" s="8">
        <v>119.9</v>
      </c>
      <c r="T24" s="3">
        <v>164.2</v>
      </c>
      <c r="U24" s="13">
        <v>41.4</v>
      </c>
      <c r="V24" s="8">
        <v>50.699999999999996</v>
      </c>
      <c r="W24" s="8">
        <v>47.30000000000001</v>
      </c>
      <c r="X24" s="8">
        <v>56.900000000000006</v>
      </c>
      <c r="Y24" s="14">
        <v>42.8</v>
      </c>
      <c r="Z24" s="3">
        <v>54.2</v>
      </c>
      <c r="AA24" s="3">
        <v>46.5</v>
      </c>
      <c r="AB24" s="43">
        <v>53.19999999999999</v>
      </c>
      <c r="AC24" s="4">
        <v>61.7</v>
      </c>
      <c r="AD24" s="3">
        <v>57.099999999999994</v>
      </c>
      <c r="AE24" s="8">
        <v>60.3</v>
      </c>
      <c r="AF24" s="3">
        <v>74</v>
      </c>
      <c r="AG24" s="13">
        <v>51.9</v>
      </c>
      <c r="AH24" s="3">
        <v>56.50000000000001</v>
      </c>
      <c r="AI24" s="3">
        <v>58.79999999999998</v>
      </c>
      <c r="AJ24" s="36">
        <v>75.4</v>
      </c>
      <c r="AK24" s="14">
        <v>54.6</v>
      </c>
      <c r="AL24" s="3">
        <v>60.4</v>
      </c>
      <c r="AM24" s="8">
        <v>70</v>
      </c>
      <c r="AN24" s="3">
        <v>89.5</v>
      </c>
      <c r="AO24" s="13">
        <f>'[1]Table2'!$D$20</f>
        <v>59</v>
      </c>
      <c r="AP24" s="3">
        <v>51.3</v>
      </c>
      <c r="AQ24" s="3">
        <v>63.60000000000001</v>
      </c>
      <c r="AR24" s="45">
        <v>71.79999999999998</v>
      </c>
      <c r="AS24" s="24">
        <v>73</v>
      </c>
      <c r="AT24" s="4">
        <v>80.89999999999998</v>
      </c>
      <c r="AU24" s="4">
        <v>95.30000000000004</v>
      </c>
      <c r="AV24" s="8">
        <v>110.1</v>
      </c>
      <c r="AW24" s="14">
        <v>120.3</v>
      </c>
      <c r="AX24" s="47">
        <v>132.3</v>
      </c>
      <c r="AY24" s="3">
        <v>117.59999999999997</v>
      </c>
      <c r="AZ24" s="3">
        <v>167.0000000000001</v>
      </c>
      <c r="BA24" s="13">
        <v>95.50000000000001</v>
      </c>
      <c r="BB24" s="28">
        <v>114.59999999999998</v>
      </c>
      <c r="BC24" s="28">
        <v>111.20000000000002</v>
      </c>
      <c r="BD24" s="7">
        <v>123.39999999999998</v>
      </c>
      <c r="BE24" s="10">
        <v>124.4</v>
      </c>
      <c r="BF24" s="28">
        <v>150.4</v>
      </c>
      <c r="BG24" s="1">
        <v>149.3</v>
      </c>
      <c r="BH24" s="28">
        <v>153.89999999999998</v>
      </c>
      <c r="BI24" s="24">
        <v>181.7</v>
      </c>
      <c r="BJ24" s="7">
        <v>114.30000000000001</v>
      </c>
      <c r="BK24" s="7">
        <v>178.60000000000002</v>
      </c>
      <c r="BL24" s="8">
        <v>549.5000000000001</v>
      </c>
      <c r="BM24" s="51">
        <v>182.89999999999998</v>
      </c>
      <c r="BN24" s="28">
        <v>212.8</v>
      </c>
      <c r="BO24" s="28">
        <v>253.8</v>
      </c>
      <c r="BP24" s="1">
        <v>373.69999999999993</v>
      </c>
      <c r="BQ24" s="51">
        <v>212.6</v>
      </c>
      <c r="BR24" s="1">
        <v>218.80000000000004</v>
      </c>
      <c r="BS24" s="8">
        <v>214.8</v>
      </c>
      <c r="BT24" s="7">
        <v>564.2</v>
      </c>
      <c r="BU24" s="11">
        <v>261.2</v>
      </c>
      <c r="BV24" s="7">
        <v>251.00000000000006</v>
      </c>
      <c r="BW24" s="31">
        <v>290.30000000000007</v>
      </c>
      <c r="BX24" s="8">
        <v>344.30000000000007</v>
      </c>
      <c r="BY24" s="28"/>
      <c r="CA24" s="28"/>
      <c r="CC24" s="28"/>
      <c r="CD24" s="28"/>
    </row>
    <row r="25" spans="2:82" s="1" customFormat="1" ht="16.5">
      <c r="B25" s="1" t="s">
        <v>19</v>
      </c>
      <c r="D25" s="7">
        <v>26</v>
      </c>
      <c r="E25" s="11">
        <v>13.2</v>
      </c>
      <c r="F25" s="7">
        <v>53.7</v>
      </c>
      <c r="G25" s="7">
        <v>101.1</v>
      </c>
      <c r="H25" s="34">
        <v>54.7</v>
      </c>
      <c r="I25" s="11">
        <v>30.3</v>
      </c>
      <c r="J25" s="7">
        <v>45.8</v>
      </c>
      <c r="K25" s="7">
        <v>36.4</v>
      </c>
      <c r="L25" s="7">
        <v>84.8</v>
      </c>
      <c r="M25" s="13">
        <v>91.4</v>
      </c>
      <c r="N25" s="8">
        <v>209.8</v>
      </c>
      <c r="O25" s="7">
        <v>229.4</v>
      </c>
      <c r="P25" s="3">
        <v>328.3</v>
      </c>
      <c r="Q25" s="73">
        <v>159.9</v>
      </c>
      <c r="R25" s="59">
        <v>214.9</v>
      </c>
      <c r="S25" s="8">
        <v>239.9</v>
      </c>
      <c r="T25" s="3">
        <v>246.5</v>
      </c>
      <c r="U25" s="13">
        <v>277.40000000000003</v>
      </c>
      <c r="V25" s="8">
        <v>344.2</v>
      </c>
      <c r="W25" s="8">
        <v>236.10000000000002</v>
      </c>
      <c r="X25" s="8">
        <v>241.89999999999986</v>
      </c>
      <c r="Y25" s="14">
        <v>225.49999999999997</v>
      </c>
      <c r="Z25" s="3">
        <v>200.30000000000004</v>
      </c>
      <c r="AA25" s="3">
        <v>232.00000000000006</v>
      </c>
      <c r="AB25" s="43">
        <v>562.2999999999998</v>
      </c>
      <c r="AC25" s="4">
        <v>246.4</v>
      </c>
      <c r="AD25" s="3">
        <v>258</v>
      </c>
      <c r="AE25" s="8">
        <v>482.3</v>
      </c>
      <c r="AF25" s="3">
        <v>299.1999999999998</v>
      </c>
      <c r="AG25" s="13">
        <v>198.6</v>
      </c>
      <c r="AH25" s="3">
        <v>171.00000000000003</v>
      </c>
      <c r="AI25" s="3">
        <v>301.4</v>
      </c>
      <c r="AJ25" s="36">
        <v>412.29999999999995</v>
      </c>
      <c r="AK25" s="14">
        <v>227.79999999999998</v>
      </c>
      <c r="AL25" s="3">
        <v>251.20000000000002</v>
      </c>
      <c r="AM25" s="8">
        <v>240.89999999999998</v>
      </c>
      <c r="AN25" s="3">
        <v>347.9</v>
      </c>
      <c r="AO25" s="13">
        <f>'[1]Table2'!$D$23</f>
        <v>238.1</v>
      </c>
      <c r="AP25" s="3">
        <v>309.5</v>
      </c>
      <c r="AQ25" s="3">
        <v>369.19999999999993</v>
      </c>
      <c r="AR25" s="45">
        <v>354.60000000000014</v>
      </c>
      <c r="AS25" s="24">
        <v>212</v>
      </c>
      <c r="AT25" s="4">
        <v>191.7</v>
      </c>
      <c r="AU25" s="4">
        <v>261.2</v>
      </c>
      <c r="AV25" s="8">
        <v>270.20000000000005</v>
      </c>
      <c r="AW25" s="14">
        <v>189.2</v>
      </c>
      <c r="AX25" s="47">
        <v>189.7</v>
      </c>
      <c r="AY25" s="3">
        <v>263.90000000000003</v>
      </c>
      <c r="AZ25" s="3">
        <v>329.99999999999966</v>
      </c>
      <c r="BA25" s="13">
        <v>229.2</v>
      </c>
      <c r="BB25" s="28">
        <v>206.39999999999998</v>
      </c>
      <c r="BC25" s="28">
        <v>265.6000000000001</v>
      </c>
      <c r="BD25" s="7">
        <v>581.4999999999998</v>
      </c>
      <c r="BE25" s="10">
        <v>49.599999999999994</v>
      </c>
      <c r="BF25" s="28">
        <v>110.5</v>
      </c>
      <c r="BG25" s="1">
        <v>188.30000000000004</v>
      </c>
      <c r="BH25" s="28">
        <v>338.7</v>
      </c>
      <c r="BI25" s="24">
        <v>76.50000000000001</v>
      </c>
      <c r="BJ25" s="7">
        <v>103.2</v>
      </c>
      <c r="BK25" s="7">
        <v>227.79999999999998</v>
      </c>
      <c r="BL25" s="8">
        <v>360.80000000000007</v>
      </c>
      <c r="BM25" s="51">
        <v>77.20000000000003</v>
      </c>
      <c r="BN25" s="28">
        <v>138.4799999999999</v>
      </c>
      <c r="BO25" s="28">
        <v>196.32000000000005</v>
      </c>
      <c r="BP25" s="1">
        <v>326.70000000000005</v>
      </c>
      <c r="BQ25" s="51">
        <v>102.40000000000002</v>
      </c>
      <c r="BR25" s="1">
        <v>182.99999999999994</v>
      </c>
      <c r="BS25" s="8">
        <v>204.2</v>
      </c>
      <c r="BT25" s="7">
        <v>550.5</v>
      </c>
      <c r="BU25" s="11">
        <v>168.70000000000002</v>
      </c>
      <c r="BV25" s="7">
        <v>271.29999999999995</v>
      </c>
      <c r="BW25" s="31">
        <v>236.30000000000007</v>
      </c>
      <c r="BX25" s="8">
        <v>519.6999999999998</v>
      </c>
      <c r="BY25" s="28"/>
      <c r="CA25" s="28"/>
      <c r="CC25" s="28"/>
      <c r="CD25" s="28"/>
    </row>
    <row r="26" spans="2:82" s="1" customFormat="1" ht="16.5">
      <c r="B26" s="1" t="s">
        <v>23</v>
      </c>
      <c r="D26" s="7">
        <v>27</v>
      </c>
      <c r="E26" s="11">
        <v>126.4</v>
      </c>
      <c r="F26" s="7">
        <v>133.9</v>
      </c>
      <c r="G26" s="7">
        <v>157.7</v>
      </c>
      <c r="H26" s="34">
        <v>179.2</v>
      </c>
      <c r="I26" s="11">
        <v>164.2</v>
      </c>
      <c r="J26" s="7">
        <v>161</v>
      </c>
      <c r="K26" s="7">
        <v>160</v>
      </c>
      <c r="L26" s="7">
        <v>407.3</v>
      </c>
      <c r="M26" s="13">
        <v>287.2</v>
      </c>
      <c r="N26" s="8">
        <v>328.4</v>
      </c>
      <c r="O26" s="7">
        <v>315.6</v>
      </c>
      <c r="P26" s="3">
        <v>354.9</v>
      </c>
      <c r="Q26" s="73">
        <v>334.9</v>
      </c>
      <c r="R26" s="59">
        <v>353.2</v>
      </c>
      <c r="S26" s="8">
        <v>356.4</v>
      </c>
      <c r="T26" s="3">
        <v>375.4</v>
      </c>
      <c r="U26" s="13">
        <v>368.9</v>
      </c>
      <c r="V26" s="8">
        <v>378.20000000000005</v>
      </c>
      <c r="W26" s="8">
        <v>373.6</v>
      </c>
      <c r="X26" s="8">
        <v>360.39999999999986</v>
      </c>
      <c r="Y26" s="14">
        <v>383.6</v>
      </c>
      <c r="Z26" s="3">
        <v>370.9</v>
      </c>
      <c r="AA26" s="3">
        <v>375.0999999999999</v>
      </c>
      <c r="AB26" s="43">
        <v>411.3000000000002</v>
      </c>
      <c r="AC26" s="4">
        <v>413</v>
      </c>
      <c r="AD26" s="3">
        <v>398.20000000000005</v>
      </c>
      <c r="AE26" s="8">
        <v>432.70000000000005</v>
      </c>
      <c r="AF26" s="3">
        <v>466.39999999999986</v>
      </c>
      <c r="AG26" s="13">
        <v>445</v>
      </c>
      <c r="AH26" s="3">
        <v>478.20000000000005</v>
      </c>
      <c r="AI26" s="3">
        <v>538</v>
      </c>
      <c r="AJ26" s="36">
        <v>621.8</v>
      </c>
      <c r="AK26" s="14">
        <v>599</v>
      </c>
      <c r="AL26" s="3">
        <v>627</v>
      </c>
      <c r="AM26" s="8">
        <v>641.3</v>
      </c>
      <c r="AN26" s="3">
        <v>680.3999999999999</v>
      </c>
      <c r="AO26" s="13">
        <f>'[1]Table2'!$D$33</f>
        <v>656.6</v>
      </c>
      <c r="AP26" s="3">
        <v>685.9999999999999</v>
      </c>
      <c r="AQ26" s="3">
        <v>722.7000000000003</v>
      </c>
      <c r="AR26" s="45">
        <v>737.0999999999999</v>
      </c>
      <c r="AS26" s="24">
        <v>741.9</v>
      </c>
      <c r="AT26" s="4">
        <v>762.5000000000001</v>
      </c>
      <c r="AU26" s="4">
        <v>799.5</v>
      </c>
      <c r="AV26" s="8">
        <v>846.1999999999998</v>
      </c>
      <c r="AW26" s="14">
        <v>807.2</v>
      </c>
      <c r="AX26" s="47">
        <v>831.7</v>
      </c>
      <c r="AY26" s="3">
        <v>820.1999999999998</v>
      </c>
      <c r="AZ26" s="3">
        <v>865.2000000000003</v>
      </c>
      <c r="BA26" s="13">
        <v>832.2</v>
      </c>
      <c r="BB26" s="28">
        <v>846.5</v>
      </c>
      <c r="BC26" s="28">
        <v>838.8999999999999</v>
      </c>
      <c r="BD26" s="7">
        <v>983.7000000000003</v>
      </c>
      <c r="BE26" s="10">
        <v>945.5</v>
      </c>
      <c r="BF26" s="28">
        <v>969.4000000000001</v>
      </c>
      <c r="BG26" s="1">
        <v>984.0999999999999</v>
      </c>
      <c r="BH26" s="28">
        <v>1047.6</v>
      </c>
      <c r="BI26" s="24">
        <v>1284.7</v>
      </c>
      <c r="BJ26" s="7">
        <v>1260.6000000000001</v>
      </c>
      <c r="BK26" s="7">
        <v>1485</v>
      </c>
      <c r="BL26" s="8">
        <v>1312.8999999999996</v>
      </c>
      <c r="BM26" s="51">
        <v>1469.6</v>
      </c>
      <c r="BN26" s="28">
        <v>1466.1</v>
      </c>
      <c r="BO26" s="28">
        <v>1487.5</v>
      </c>
      <c r="BP26" s="1">
        <v>1659.4000000000005</v>
      </c>
      <c r="BQ26" s="51">
        <v>1506.9</v>
      </c>
      <c r="BR26" s="1">
        <v>1514.7999999999997</v>
      </c>
      <c r="BS26" s="8">
        <v>1475</v>
      </c>
      <c r="BT26" s="7">
        <v>1555.4000000000005</v>
      </c>
      <c r="BU26" s="11">
        <v>1581.4</v>
      </c>
      <c r="BV26" s="7">
        <v>1668.9</v>
      </c>
      <c r="BW26" s="31">
        <v>1824.6999999999998</v>
      </c>
      <c r="BX26" s="8">
        <v>1730.8999999999996</v>
      </c>
      <c r="BY26" s="28"/>
      <c r="CA26" s="28"/>
      <c r="CC26" s="28"/>
      <c r="CD26" s="28"/>
    </row>
    <row r="27" spans="2:82" s="1" customFormat="1" ht="16.5">
      <c r="B27" s="1" t="s">
        <v>44</v>
      </c>
      <c r="D27" s="7">
        <v>28</v>
      </c>
      <c r="E27" s="11">
        <v>48.1</v>
      </c>
      <c r="F27" s="7">
        <v>48.6</v>
      </c>
      <c r="G27" s="7">
        <v>50.7</v>
      </c>
      <c r="H27" s="34">
        <v>52.6</v>
      </c>
      <c r="I27" s="11">
        <v>51.8</v>
      </c>
      <c r="J27" s="7">
        <v>53.3</v>
      </c>
      <c r="K27" s="7">
        <v>84.8</v>
      </c>
      <c r="L27" s="7">
        <v>158.3</v>
      </c>
      <c r="M27" s="13">
        <v>87.6</v>
      </c>
      <c r="N27" s="8">
        <v>119.1</v>
      </c>
      <c r="O27" s="7">
        <v>131.5</v>
      </c>
      <c r="P27" s="3">
        <v>167.9</v>
      </c>
      <c r="Q27" s="73">
        <v>137.1</v>
      </c>
      <c r="R27" s="59">
        <v>135.4</v>
      </c>
      <c r="S27" s="8">
        <v>167.8</v>
      </c>
      <c r="T27" s="3">
        <v>209.8</v>
      </c>
      <c r="U27" s="13">
        <v>129.9</v>
      </c>
      <c r="V27" s="8">
        <v>138.29999999999998</v>
      </c>
      <c r="W27" s="8">
        <v>140.59999999999997</v>
      </c>
      <c r="X27" s="8">
        <v>204.89999999999998</v>
      </c>
      <c r="Y27" s="14">
        <v>132.6</v>
      </c>
      <c r="Z27" s="3">
        <v>141.1</v>
      </c>
      <c r="AA27" s="3">
        <v>186.89999999999998</v>
      </c>
      <c r="AB27" s="43">
        <v>224.40000000000003</v>
      </c>
      <c r="AC27" s="4">
        <v>178.2</v>
      </c>
      <c r="AD27" s="3">
        <v>201.3</v>
      </c>
      <c r="AE27" s="8">
        <v>334.9</v>
      </c>
      <c r="AF27" s="3">
        <v>319.1</v>
      </c>
      <c r="AG27" s="13">
        <v>217.1</v>
      </c>
      <c r="AH27" s="3">
        <v>230.99999999999997</v>
      </c>
      <c r="AI27" s="3">
        <v>143.8</v>
      </c>
      <c r="AJ27" s="36">
        <v>358.4</v>
      </c>
      <c r="AK27" s="14">
        <v>213.2</v>
      </c>
      <c r="AL27" s="3">
        <v>230.7</v>
      </c>
      <c r="AM27" s="8">
        <v>254.4000000000001</v>
      </c>
      <c r="AN27" s="3">
        <v>474.69999999999993</v>
      </c>
      <c r="AO27" s="13">
        <f>'[1]Table2'!$D$37</f>
        <v>228.4</v>
      </c>
      <c r="AP27" s="3">
        <v>272.4</v>
      </c>
      <c r="AQ27" s="3">
        <v>298.9000000000001</v>
      </c>
      <c r="AR27" s="45">
        <v>389.20000000000005</v>
      </c>
      <c r="AS27" s="24">
        <v>230.9</v>
      </c>
      <c r="AT27" s="4">
        <v>312.9000000000001</v>
      </c>
      <c r="AU27" s="4">
        <v>344.9</v>
      </c>
      <c r="AV27" s="8">
        <v>440.79999999999995</v>
      </c>
      <c r="AW27" s="14">
        <v>277.3</v>
      </c>
      <c r="AX27" s="47">
        <v>348.40000000000003</v>
      </c>
      <c r="AY27" s="3">
        <v>303.5</v>
      </c>
      <c r="AZ27" s="3">
        <v>498.10000000000014</v>
      </c>
      <c r="BA27" s="13">
        <v>228.5</v>
      </c>
      <c r="BB27" s="28">
        <v>374.30000000000007</v>
      </c>
      <c r="BC27" s="28">
        <v>227.4999999999999</v>
      </c>
      <c r="BD27" s="7">
        <v>275.8000000000002</v>
      </c>
      <c r="BE27" s="10">
        <v>334.20000000000005</v>
      </c>
      <c r="BF27" s="28">
        <v>320.79999999999995</v>
      </c>
      <c r="BG27" s="1">
        <v>287.29999999999995</v>
      </c>
      <c r="BH27" s="28">
        <v>460.4000000000001</v>
      </c>
      <c r="BI27" s="24">
        <v>374.1</v>
      </c>
      <c r="BJ27" s="7">
        <v>359.4</v>
      </c>
      <c r="BK27" s="7">
        <v>434</v>
      </c>
      <c r="BL27" s="8">
        <v>394.9000000000001</v>
      </c>
      <c r="BM27" s="51">
        <v>445.7</v>
      </c>
      <c r="BN27" s="28">
        <v>562.5999999999999</v>
      </c>
      <c r="BO27" s="28">
        <v>469.0999999999999</v>
      </c>
      <c r="BP27" s="1">
        <v>630.6000000000001</v>
      </c>
      <c r="BQ27" s="51">
        <v>587.3</v>
      </c>
      <c r="BR27" s="1">
        <v>583.5</v>
      </c>
      <c r="BS27" s="8">
        <v>627.2</v>
      </c>
      <c r="BT27" s="7">
        <v>839.8000000000002</v>
      </c>
      <c r="BU27" s="11">
        <v>511.90000000000003</v>
      </c>
      <c r="BV27" s="7">
        <v>583.3999999999999</v>
      </c>
      <c r="BW27" s="31">
        <v>488.20000000000005</v>
      </c>
      <c r="BX27" s="8">
        <v>697.5000000000002</v>
      </c>
      <c r="BY27" s="28"/>
      <c r="CA27" s="28"/>
      <c r="CC27" s="28"/>
      <c r="CD27" s="28"/>
    </row>
    <row r="28" spans="1:82" s="89" customFormat="1" ht="15.75">
      <c r="A28" s="97" t="s">
        <v>45</v>
      </c>
      <c r="B28" s="97"/>
      <c r="C28" s="97"/>
      <c r="D28" s="98" t="s">
        <v>46</v>
      </c>
      <c r="E28" s="94">
        <v>215</v>
      </c>
      <c r="F28" s="98">
        <v>89.79999999999984</v>
      </c>
      <c r="G28" s="98">
        <v>174</v>
      </c>
      <c r="H28" s="99">
        <v>145.1</v>
      </c>
      <c r="I28" s="100">
        <v>426.1</v>
      </c>
      <c r="J28" s="98">
        <v>-65.7</v>
      </c>
      <c r="K28" s="98">
        <v>133.3</v>
      </c>
      <c r="L28" s="98">
        <v>-90.10000000000059</v>
      </c>
      <c r="M28" s="94">
        <f>M8-M19</f>
        <v>-20.699999999999818</v>
      </c>
      <c r="N28" s="58">
        <f>N8-N19</f>
        <v>-169.99999999999977</v>
      </c>
      <c r="O28" s="58">
        <f>O8-O19</f>
        <v>-77.90000000000032</v>
      </c>
      <c r="P28" s="58">
        <f>P8-P19</f>
        <v>231.59999999999968</v>
      </c>
      <c r="Q28" s="57">
        <v>72.89999999999986</v>
      </c>
      <c r="R28" s="56">
        <v>-280.7</v>
      </c>
      <c r="S28" s="58">
        <v>-134.1000000000006</v>
      </c>
      <c r="T28" s="56">
        <v>-108.3</v>
      </c>
      <c r="U28" s="94">
        <f>U8-U19</f>
        <v>-5.299999999999727</v>
      </c>
      <c r="V28" s="58">
        <f>V8-V19</f>
        <v>-143.4000000000001</v>
      </c>
      <c r="W28" s="58">
        <f>W8-W19</f>
        <v>89.70000000000027</v>
      </c>
      <c r="X28" s="58">
        <f>X8-X19</f>
        <v>14</v>
      </c>
      <c r="Y28" s="57">
        <v>410.60000000000014</v>
      </c>
      <c r="Z28" s="56">
        <v>70.29999999999995</v>
      </c>
      <c r="AA28" s="56">
        <v>160.29999999999995</v>
      </c>
      <c r="AB28" s="62">
        <v>-179.30000000000018</v>
      </c>
      <c r="AC28" s="58">
        <f>AC8-AC19</f>
        <v>230.10000000000014</v>
      </c>
      <c r="AD28" s="58">
        <f>AD8-AD19</f>
        <v>94.30000000000041</v>
      </c>
      <c r="AE28" s="58">
        <f>AE8-AE19</f>
        <v>-12.699999999999818</v>
      </c>
      <c r="AF28" s="58">
        <v>105</v>
      </c>
      <c r="AG28" s="94">
        <v>291.2000000000003</v>
      </c>
      <c r="AH28" s="39">
        <v>60.19999999999982</v>
      </c>
      <c r="AI28" s="56">
        <v>164.29999999999973</v>
      </c>
      <c r="AJ28" s="91">
        <v>-221.80000000000018</v>
      </c>
      <c r="AK28" s="57">
        <f aca="true" t="shared" si="3" ref="AK28:AP28">AK8-AK19</f>
        <v>79.5</v>
      </c>
      <c r="AL28" s="56">
        <f t="shared" si="3"/>
        <v>-74.80000000000018</v>
      </c>
      <c r="AM28" s="56">
        <f t="shared" si="3"/>
        <v>148.79999999999995</v>
      </c>
      <c r="AN28" s="56">
        <f t="shared" si="3"/>
        <v>-198.400000000001</v>
      </c>
      <c r="AO28" s="57">
        <f t="shared" si="3"/>
        <v>185.29999999999995</v>
      </c>
      <c r="AP28" s="56">
        <f t="shared" si="3"/>
        <v>-98.49999999999932</v>
      </c>
      <c r="AQ28" s="56">
        <f aca="true" t="shared" si="4" ref="AQ28:AW28">AQ8-AQ19</f>
        <v>88.49999999999864</v>
      </c>
      <c r="AR28" s="56">
        <f t="shared" si="4"/>
        <v>-162.79999999999927</v>
      </c>
      <c r="AS28" s="102">
        <f t="shared" si="4"/>
        <v>114.70000000000005</v>
      </c>
      <c r="AT28" s="96">
        <f t="shared" si="4"/>
        <v>-176.10000000000036</v>
      </c>
      <c r="AU28" s="96">
        <f t="shared" si="4"/>
        <v>90.599999999999</v>
      </c>
      <c r="AV28" s="39">
        <f t="shared" si="4"/>
        <v>-190.99999999999818</v>
      </c>
      <c r="AW28" s="57">
        <f t="shared" si="4"/>
        <v>355.4000000000001</v>
      </c>
      <c r="AX28" s="56">
        <v>-30.60000000000082</v>
      </c>
      <c r="AY28" s="56">
        <v>228.5000000000009</v>
      </c>
      <c r="AZ28" s="56">
        <v>-174.9999999999991</v>
      </c>
      <c r="BA28" s="94">
        <v>541.3000000000002</v>
      </c>
      <c r="BB28" s="80">
        <v>75.09999999999991</v>
      </c>
      <c r="BC28" s="80">
        <v>503.99999999999864</v>
      </c>
      <c r="BD28" s="98">
        <v>-68.50000000000273</v>
      </c>
      <c r="BE28" s="74">
        <v>347.7999999999997</v>
      </c>
      <c r="BF28" s="80">
        <v>94.00000000000045</v>
      </c>
      <c r="BG28" s="97">
        <v>395.89999999999964</v>
      </c>
      <c r="BH28" s="80">
        <v>-137.8999999999969</v>
      </c>
      <c r="BI28" s="58">
        <v>89.29999999999973</v>
      </c>
      <c r="BJ28" s="58">
        <v>-467.7000000000003</v>
      </c>
      <c r="BK28" s="58">
        <v>-761.1999999999998</v>
      </c>
      <c r="BL28" s="58">
        <v>-903.8999999999978</v>
      </c>
      <c r="BM28" s="95">
        <v>-92.09999999999991</v>
      </c>
      <c r="BN28" s="80">
        <v>-749.8799999999997</v>
      </c>
      <c r="BO28" s="80">
        <v>-137.21999999999935</v>
      </c>
      <c r="BP28" s="97">
        <v>-468.39999999999964</v>
      </c>
      <c r="BQ28" s="95">
        <v>565.7999999999997</v>
      </c>
      <c r="BR28" s="97">
        <v>108.39999999999918</v>
      </c>
      <c r="BS28" s="58">
        <v>195.48000000000138</v>
      </c>
      <c r="BT28" s="58">
        <v>230.41999999999825</v>
      </c>
      <c r="BU28" s="100">
        <v>655.0000000000005</v>
      </c>
      <c r="BV28" s="105">
        <v>587.400000000001</v>
      </c>
      <c r="BW28" s="106">
        <f>BW8-BW19</f>
        <v>389.199999999998</v>
      </c>
      <c r="BX28" s="106">
        <f>BX8-BX19</f>
        <v>156.8000000000011</v>
      </c>
      <c r="BY28" s="28"/>
      <c r="CA28" s="28"/>
      <c r="CC28" s="90"/>
      <c r="CD28" s="90"/>
    </row>
    <row r="29" spans="1:82" s="89" customFormat="1" ht="15.75">
      <c r="A29" s="97" t="s">
        <v>47</v>
      </c>
      <c r="B29" s="97"/>
      <c r="C29" s="97"/>
      <c r="D29" s="98" t="s">
        <v>48</v>
      </c>
      <c r="E29" s="100">
        <v>215</v>
      </c>
      <c r="F29" s="98">
        <v>89.79999999999984</v>
      </c>
      <c r="G29" s="98">
        <v>174</v>
      </c>
      <c r="H29" s="99">
        <v>145.1</v>
      </c>
      <c r="I29" s="100">
        <v>426.1</v>
      </c>
      <c r="J29" s="98">
        <v>-65.7</v>
      </c>
      <c r="K29" s="98">
        <v>133.3</v>
      </c>
      <c r="L29" s="98">
        <v>-90.10000000000059</v>
      </c>
      <c r="M29" s="94">
        <f>M8-M19+M22</f>
        <v>-20.699999999999818</v>
      </c>
      <c r="N29" s="58">
        <f>N8-N19+N22</f>
        <v>-169.99999999999977</v>
      </c>
      <c r="O29" s="58">
        <f>O8-O19+O22</f>
        <v>-77.90000000000032</v>
      </c>
      <c r="P29" s="58">
        <f>P8-P19+P22</f>
        <v>231.59999999999968</v>
      </c>
      <c r="Q29" s="57">
        <v>72.89999999999986</v>
      </c>
      <c r="R29" s="56">
        <v>-280.7</v>
      </c>
      <c r="S29" s="58">
        <v>-134.1000000000006</v>
      </c>
      <c r="T29" s="56">
        <v>-108.3</v>
      </c>
      <c r="U29" s="94">
        <v>-5.299999999999727</v>
      </c>
      <c r="V29" s="58">
        <v>-143.4</v>
      </c>
      <c r="W29" s="58">
        <v>89.70000000000027</v>
      </c>
      <c r="X29" s="58">
        <v>14.00000000000091</v>
      </c>
      <c r="Y29" s="57">
        <v>410.60000000000014</v>
      </c>
      <c r="Z29" s="56">
        <v>70.29999999999995</v>
      </c>
      <c r="AA29" s="56">
        <v>160.29999999999995</v>
      </c>
      <c r="AB29" s="62">
        <v>-179.30000000000018</v>
      </c>
      <c r="AC29" s="39">
        <v>230.10000000000014</v>
      </c>
      <c r="AD29" s="39">
        <v>94.30000000000041</v>
      </c>
      <c r="AE29" s="58">
        <v>-12.699999999999818</v>
      </c>
      <c r="AF29" s="56">
        <v>105</v>
      </c>
      <c r="AG29" s="94">
        <v>291.2000000000003</v>
      </c>
      <c r="AH29" s="39">
        <v>60.19999999999982</v>
      </c>
      <c r="AI29" s="56">
        <v>164.29999999999973</v>
      </c>
      <c r="AJ29" s="91">
        <v>-221.80000000000018</v>
      </c>
      <c r="AK29" s="57">
        <f>AK28+AK22</f>
        <v>79.5</v>
      </c>
      <c r="AL29" s="56">
        <f>AL28+AL22</f>
        <v>-74.80000000000018</v>
      </c>
      <c r="AM29" s="56">
        <f>AM28+AM22</f>
        <v>148.79999999999995</v>
      </c>
      <c r="AN29" s="56">
        <f>AN28+AN22</f>
        <v>-198.400000000001</v>
      </c>
      <c r="AO29" s="57">
        <f aca="true" t="shared" si="5" ref="AO29:AW29">AO8-AO19+AO22</f>
        <v>185.29999999999995</v>
      </c>
      <c r="AP29" s="56">
        <f t="shared" si="5"/>
        <v>-98.49999999999932</v>
      </c>
      <c r="AQ29" s="56">
        <f t="shared" si="5"/>
        <v>88.49999999999864</v>
      </c>
      <c r="AR29" s="56">
        <f t="shared" si="5"/>
        <v>-162.79999999999927</v>
      </c>
      <c r="AS29" s="102">
        <f t="shared" si="5"/>
        <v>114.70000000000005</v>
      </c>
      <c r="AT29" s="96">
        <f t="shared" si="5"/>
        <v>-176.10000000000036</v>
      </c>
      <c r="AU29" s="96">
        <f t="shared" si="5"/>
        <v>90.599999999999</v>
      </c>
      <c r="AV29" s="39">
        <f t="shared" si="5"/>
        <v>-190.99999999999818</v>
      </c>
      <c r="AW29" s="57">
        <f t="shared" si="5"/>
        <v>355.4000000000001</v>
      </c>
      <c r="AX29" s="56">
        <v>-30.60000000000082</v>
      </c>
      <c r="AY29" s="56">
        <v>228.5000000000009</v>
      </c>
      <c r="AZ29" s="56">
        <v>-174.9999999999991</v>
      </c>
      <c r="BA29" s="94">
        <v>541.3000000000002</v>
      </c>
      <c r="BB29" s="80">
        <v>75.09999999999991</v>
      </c>
      <c r="BC29" s="80">
        <v>503.99999999999864</v>
      </c>
      <c r="BD29" s="98">
        <v>-68.50000000000273</v>
      </c>
      <c r="BE29" s="74">
        <v>347.7999999999997</v>
      </c>
      <c r="BF29" s="80">
        <v>94.00000000000045</v>
      </c>
      <c r="BG29" s="97">
        <v>395.89999999999964</v>
      </c>
      <c r="BH29" s="80">
        <v>-137.8999999999969</v>
      </c>
      <c r="BI29" s="92">
        <v>89.29999999999973</v>
      </c>
      <c r="BJ29" s="98">
        <v>-467.7000000000003</v>
      </c>
      <c r="BK29" s="98">
        <v>-761.1999999999998</v>
      </c>
      <c r="BL29" s="98">
        <v>-903.8999999999978</v>
      </c>
      <c r="BM29" s="95">
        <v>-92.09999999999991</v>
      </c>
      <c r="BN29" s="80">
        <v>-749.8799999999997</v>
      </c>
      <c r="BO29" s="80">
        <v>-137.21999999999935</v>
      </c>
      <c r="BP29" s="97">
        <v>-468.39999999999964</v>
      </c>
      <c r="BQ29" s="95">
        <v>565.7999999999997</v>
      </c>
      <c r="BR29" s="97">
        <v>108.39999999999918</v>
      </c>
      <c r="BS29" s="58">
        <v>195.48000000000138</v>
      </c>
      <c r="BT29" s="58">
        <v>230.41999999999825</v>
      </c>
      <c r="BU29" s="100">
        <v>655.0000000000005</v>
      </c>
      <c r="BV29" s="105">
        <v>587.400000000001</v>
      </c>
      <c r="BW29" s="106">
        <v>389.199999999998</v>
      </c>
      <c r="BX29" s="58">
        <v>156.8000000000011</v>
      </c>
      <c r="BY29" s="28"/>
      <c r="CA29" s="28"/>
      <c r="CC29" s="90"/>
      <c r="CD29" s="90"/>
    </row>
    <row r="30" spans="1:82" s="89" customFormat="1" ht="15.75">
      <c r="A30" s="97" t="s">
        <v>49</v>
      </c>
      <c r="B30" s="97"/>
      <c r="C30" s="97"/>
      <c r="D30" s="98">
        <v>31</v>
      </c>
      <c r="E30" s="100">
        <v>69.8</v>
      </c>
      <c r="F30" s="98">
        <v>54.4</v>
      </c>
      <c r="G30" s="98">
        <v>23.4</v>
      </c>
      <c r="H30" s="99">
        <v>131.1</v>
      </c>
      <c r="I30" s="100">
        <v>200.6</v>
      </c>
      <c r="J30" s="98">
        <v>-52.6</v>
      </c>
      <c r="K30" s="98">
        <v>-41.69999999999993</v>
      </c>
      <c r="L30" s="98">
        <v>167.7</v>
      </c>
      <c r="M30" s="94">
        <v>-19</v>
      </c>
      <c r="N30" s="58">
        <v>-132.9</v>
      </c>
      <c r="O30" s="98">
        <v>198</v>
      </c>
      <c r="P30" s="56">
        <v>278.6</v>
      </c>
      <c r="Q30" s="103">
        <v>98.5</v>
      </c>
      <c r="R30" s="104">
        <v>148.9</v>
      </c>
      <c r="S30" s="58">
        <v>225.2</v>
      </c>
      <c r="T30" s="56">
        <v>274.2</v>
      </c>
      <c r="U30" s="94">
        <v>65.29999999999998</v>
      </c>
      <c r="V30" s="58">
        <v>188.69999999999996</v>
      </c>
      <c r="W30" s="58">
        <v>255.30000000000007</v>
      </c>
      <c r="X30" s="58">
        <v>364.2999999999999</v>
      </c>
      <c r="Y30" s="57">
        <v>205.6</v>
      </c>
      <c r="Z30" s="21">
        <v>202.49999999999997</v>
      </c>
      <c r="AA30" s="21">
        <v>228.2999999999999</v>
      </c>
      <c r="AB30" s="61">
        <v>119.4000000000002</v>
      </c>
      <c r="AC30" s="39">
        <v>38.09999999999999</v>
      </c>
      <c r="AD30" s="56">
        <v>73.00000000000003</v>
      </c>
      <c r="AE30" s="58">
        <v>205.59999999999997</v>
      </c>
      <c r="AF30" s="56">
        <v>221.00000000000006</v>
      </c>
      <c r="AG30" s="94">
        <v>56.2</v>
      </c>
      <c r="AH30" s="56">
        <v>101.69999999999997</v>
      </c>
      <c r="AI30" s="56">
        <v>198.00000000000006</v>
      </c>
      <c r="AJ30" s="91">
        <v>334.3</v>
      </c>
      <c r="AK30" s="57">
        <v>27.799999999999997</v>
      </c>
      <c r="AL30" s="56">
        <v>153.40000000000003</v>
      </c>
      <c r="AM30" s="58">
        <v>154.2</v>
      </c>
      <c r="AN30" s="56">
        <v>282.3</v>
      </c>
      <c r="AO30" s="94">
        <f>'[1]Table3'!$D$9</f>
        <v>41.69999999999999</v>
      </c>
      <c r="AP30" s="56">
        <v>62.499999999999986</v>
      </c>
      <c r="AQ30" s="56">
        <v>100.4000000000001</v>
      </c>
      <c r="AR30" s="101">
        <v>188.19999999999993</v>
      </c>
      <c r="AS30" s="102">
        <v>57.60000000000001</v>
      </c>
      <c r="AT30" s="96">
        <v>92.50000000000001</v>
      </c>
      <c r="AU30" s="96">
        <v>133.69999999999993</v>
      </c>
      <c r="AV30" s="50">
        <v>132.29999999999995</v>
      </c>
      <c r="AW30" s="57">
        <v>83.8</v>
      </c>
      <c r="AX30" s="56">
        <v>216.69999999999993</v>
      </c>
      <c r="AY30" s="56">
        <v>266.3</v>
      </c>
      <c r="AZ30" s="56">
        <v>307.4000000000001</v>
      </c>
      <c r="BA30" s="94">
        <v>277.4</v>
      </c>
      <c r="BB30" s="80">
        <v>245.60000000000014</v>
      </c>
      <c r="BC30" s="80">
        <v>316.69999999999993</v>
      </c>
      <c r="BD30" s="98">
        <v>971.5</v>
      </c>
      <c r="BE30" s="74">
        <f>BE28-BE31</f>
        <v>295.2</v>
      </c>
      <c r="BF30" s="80">
        <v>443.8</v>
      </c>
      <c r="BG30" s="97">
        <v>596.2</v>
      </c>
      <c r="BH30" s="80">
        <v>827.7</v>
      </c>
      <c r="BI30" s="92">
        <v>369.7</v>
      </c>
      <c r="BJ30" s="98">
        <v>392.3</v>
      </c>
      <c r="BK30" s="98">
        <v>637.3800000000001</v>
      </c>
      <c r="BL30" s="58">
        <v>821.52</v>
      </c>
      <c r="BM30" s="95">
        <v>435.5</v>
      </c>
      <c r="BN30" s="80">
        <v>536.4000000000002</v>
      </c>
      <c r="BO30" s="80">
        <v>613.9999999999999</v>
      </c>
      <c r="BP30" s="97">
        <v>745.6999999999998</v>
      </c>
      <c r="BQ30" s="95">
        <v>510.50000000000006</v>
      </c>
      <c r="BR30" s="97">
        <v>537.6999999999998</v>
      </c>
      <c r="BS30" s="58">
        <v>913.5000000000005</v>
      </c>
      <c r="BT30" s="98">
        <v>1139.7999999999997</v>
      </c>
      <c r="BU30" s="100">
        <v>553.5</v>
      </c>
      <c r="BV30" s="105">
        <v>841.4999999999998</v>
      </c>
      <c r="BW30" s="106">
        <v>1144.1000000000001</v>
      </c>
      <c r="BX30" s="58">
        <v>1229.2000000000003</v>
      </c>
      <c r="BY30" s="28"/>
      <c r="CA30" s="28"/>
      <c r="CC30" s="90"/>
      <c r="CD30" s="90"/>
    </row>
    <row r="31" spans="1:82" s="89" customFormat="1" ht="15.75">
      <c r="A31" s="97" t="s">
        <v>50</v>
      </c>
      <c r="B31" s="97"/>
      <c r="C31" s="97"/>
      <c r="D31" s="98" t="s">
        <v>51</v>
      </c>
      <c r="E31" s="100">
        <v>145.2</v>
      </c>
      <c r="F31" s="98">
        <v>35.399999999999864</v>
      </c>
      <c r="G31" s="98">
        <v>150.6</v>
      </c>
      <c r="H31" s="99">
        <v>14.000000000000114</v>
      </c>
      <c r="I31" s="100">
        <v>225.5</v>
      </c>
      <c r="J31" s="98">
        <v>-13.10000000000008</v>
      </c>
      <c r="K31" s="98">
        <v>175</v>
      </c>
      <c r="L31" s="98">
        <v>-257.8</v>
      </c>
      <c r="M31" s="100">
        <f>M8-M19-M30</f>
        <v>-1.699999999999818</v>
      </c>
      <c r="N31" s="98">
        <f>N8-N19-N30</f>
        <v>-37.09999999999977</v>
      </c>
      <c r="O31" s="98">
        <f>O8-O19-O30</f>
        <v>-275.9000000000003</v>
      </c>
      <c r="P31" s="58">
        <f>P8-P19-P30</f>
        <v>-47.00000000000034</v>
      </c>
      <c r="Q31" s="57">
        <v>-25.600000000000136</v>
      </c>
      <c r="R31" s="56">
        <v>-429.6</v>
      </c>
      <c r="S31" s="58">
        <v>-359.30000000000064</v>
      </c>
      <c r="T31" s="56">
        <v>-382.5</v>
      </c>
      <c r="U31" s="94">
        <v>-70.59999999999971</v>
      </c>
      <c r="V31" s="58">
        <v>-332.1</v>
      </c>
      <c r="W31" s="58">
        <v>-165.60000000000025</v>
      </c>
      <c r="X31" s="39">
        <f>X8-X19-X30</f>
        <v>-350.2999999999999</v>
      </c>
      <c r="Y31" s="92">
        <f>Y8-Y19-Y30</f>
        <v>205.00000000000014</v>
      </c>
      <c r="Z31" s="39">
        <f>Z8-Z19-Z30</f>
        <v>-132.20000000000002</v>
      </c>
      <c r="AA31" s="39">
        <f>AA8-AA19-AA30</f>
        <v>-67.99999999999994</v>
      </c>
      <c r="AB31" s="93">
        <f>AB8-AB19-AB30</f>
        <v>-298.7000000000004</v>
      </c>
      <c r="AC31" s="39">
        <v>192.00000000000014</v>
      </c>
      <c r="AD31" s="39">
        <v>21.30000000000038</v>
      </c>
      <c r="AE31" s="39">
        <v>-218.29999999999978</v>
      </c>
      <c r="AF31" s="56">
        <v>-116.00000000000006</v>
      </c>
      <c r="AG31" s="94">
        <v>235.00000000000028</v>
      </c>
      <c r="AH31" s="39">
        <v>-41.50000000000017</v>
      </c>
      <c r="AI31" s="56">
        <v>-33.70000000000033</v>
      </c>
      <c r="AJ31" s="91">
        <v>-556.1000000000001</v>
      </c>
      <c r="AK31" s="57">
        <f>AK28-AK30</f>
        <v>51.7</v>
      </c>
      <c r="AL31" s="56">
        <f>AL28-AL30</f>
        <v>-228.20000000000022</v>
      </c>
      <c r="AM31" s="56">
        <f>AM28-AM30</f>
        <v>-5.400000000000034</v>
      </c>
      <c r="AN31" s="56">
        <v>-480.68700000000143</v>
      </c>
      <c r="AO31" s="57">
        <f>AO8-AO19-AO30</f>
        <v>143.59999999999997</v>
      </c>
      <c r="AP31" s="56">
        <f>AP8-AP19-AP30</f>
        <v>-160.99999999999932</v>
      </c>
      <c r="AQ31" s="56">
        <f>AQ8-AQ19-AQ30</f>
        <v>-11.90000000000147</v>
      </c>
      <c r="AR31" s="56">
        <f>AR8-AR19-AR30</f>
        <v>-350.9999999999992</v>
      </c>
      <c r="AS31" s="102">
        <f>AS8-AS84</f>
        <v>57.100000000000136</v>
      </c>
      <c r="AT31" s="96">
        <f>AT8-AT84</f>
        <v>-268.60000000000036</v>
      </c>
      <c r="AU31" s="96">
        <f>AU8-AU84</f>
        <v>-43.10000000000082</v>
      </c>
      <c r="AV31" s="96">
        <f>AV8-AV84</f>
        <v>-323.29999999999836</v>
      </c>
      <c r="AW31" s="57">
        <f>AW8-AW84</f>
        <v>271.5999999999999</v>
      </c>
      <c r="AX31" s="56">
        <v>-247.30000000000075</v>
      </c>
      <c r="AY31" s="56">
        <v>-37.7999999999991</v>
      </c>
      <c r="AZ31" s="56">
        <v>-482.3999999999992</v>
      </c>
      <c r="BA31" s="94">
        <v>263.9000000000002</v>
      </c>
      <c r="BB31" s="80">
        <v>-170.50000000000068</v>
      </c>
      <c r="BC31" s="80">
        <v>187.29999999999916</v>
      </c>
      <c r="BD31" s="98">
        <f>BD29-BD30</f>
        <v>-1040.0000000000027</v>
      </c>
      <c r="BE31" s="74">
        <v>52.59999999999974</v>
      </c>
      <c r="BF31" s="80">
        <v>-349.79999999999956</v>
      </c>
      <c r="BG31" s="97">
        <v>-200.3000000000004</v>
      </c>
      <c r="BH31" s="80">
        <v>-965.8999999999999</v>
      </c>
      <c r="BI31" s="92">
        <v>-280.40000000000026</v>
      </c>
      <c r="BJ31" s="58">
        <v>-860.0000000000002</v>
      </c>
      <c r="BK31" s="58">
        <v>-1398.58</v>
      </c>
      <c r="BL31" s="58">
        <v>-1725.4199999999992</v>
      </c>
      <c r="BM31" s="95">
        <v>-527.5999999999999</v>
      </c>
      <c r="BN31" s="80">
        <v>-1286.2799999999997</v>
      </c>
      <c r="BO31" s="80">
        <v>-751.2199999999993</v>
      </c>
      <c r="BP31" s="97">
        <v>-1214.0999999999995</v>
      </c>
      <c r="BQ31" s="95">
        <v>55.29999999999967</v>
      </c>
      <c r="BR31" s="97">
        <v>-429.3000000000006</v>
      </c>
      <c r="BS31" s="58">
        <v>-718.0199999999991</v>
      </c>
      <c r="BT31" s="98">
        <v>-909.3800000000015</v>
      </c>
      <c r="BU31" s="100">
        <v>101.50000000000045</v>
      </c>
      <c r="BV31" s="105">
        <v>-254.09999999999877</v>
      </c>
      <c r="BW31" s="106">
        <v>-754.9000000000021</v>
      </c>
      <c r="BX31" s="58">
        <f>BX28-BX30</f>
        <v>-1072.3999999999992</v>
      </c>
      <c r="BY31" s="28"/>
      <c r="CA31" s="28"/>
      <c r="CC31" s="90"/>
      <c r="CD31" s="90"/>
    </row>
    <row r="32" spans="1:82" s="1" customFormat="1" ht="15.75">
      <c r="A32" s="20" t="s">
        <v>52</v>
      </c>
      <c r="B32" s="20"/>
      <c r="C32" s="20"/>
      <c r="D32" s="15">
        <v>32</v>
      </c>
      <c r="E32" s="18">
        <v>133</v>
      </c>
      <c r="F32" s="6">
        <v>10.3</v>
      </c>
      <c r="G32" s="6">
        <v>136.9</v>
      </c>
      <c r="H32" s="40">
        <v>-15.8</v>
      </c>
      <c r="I32" s="18">
        <v>235.2</v>
      </c>
      <c r="J32" s="6">
        <v>-43.5</v>
      </c>
      <c r="K32" s="6">
        <v>216.7</v>
      </c>
      <c r="L32" s="6">
        <v>-264.3</v>
      </c>
      <c r="M32" s="18">
        <f>SUM(M33:M39)</f>
        <v>4.6</v>
      </c>
      <c r="N32" s="6">
        <f>SUM(N33:N39)</f>
        <v>528.7</v>
      </c>
      <c r="O32" s="6">
        <f>SUM(O33:O39)</f>
        <v>-62.40000000000008</v>
      </c>
      <c r="P32" s="6">
        <f>SUM(P33:P39)</f>
        <v>129.60000000000002</v>
      </c>
      <c r="Q32" s="71">
        <v>-179.2</v>
      </c>
      <c r="R32" s="72">
        <v>-402.5</v>
      </c>
      <c r="S32" s="6">
        <v>-9.700000000000045</v>
      </c>
      <c r="T32" s="5">
        <v>91.9</v>
      </c>
      <c r="U32" s="18">
        <f>SUM(U33:U39)</f>
        <v>390.7</v>
      </c>
      <c r="V32" s="6">
        <f>SUM(V33:V39)</f>
        <v>-259.50000000000006</v>
      </c>
      <c r="W32" s="6">
        <f>SUM(W33:W39)</f>
        <v>192.29999999999995</v>
      </c>
      <c r="X32" s="6">
        <f>SUM(X33:X39)</f>
        <v>33.90000000000009</v>
      </c>
      <c r="Y32" s="19">
        <v>254.79999999999995</v>
      </c>
      <c r="Z32" s="3">
        <v>71.90000000000003</v>
      </c>
      <c r="AA32" s="3">
        <v>36.900000000000006</v>
      </c>
      <c r="AB32" s="43">
        <v>-74.29999999999998</v>
      </c>
      <c r="AC32" s="16">
        <v>247.6</v>
      </c>
      <c r="AD32" s="5">
        <v>144.50000000000003</v>
      </c>
      <c r="AE32" s="27">
        <v>100.09999999999997</v>
      </c>
      <c r="AF32" s="5">
        <v>-4.400000000000034</v>
      </c>
      <c r="AG32" s="18">
        <v>303.8</v>
      </c>
      <c r="AH32" s="5">
        <v>-164.2</v>
      </c>
      <c r="AI32" s="5">
        <v>13.5</v>
      </c>
      <c r="AJ32" s="40">
        <v>-325.30000000000007</v>
      </c>
      <c r="AK32" s="19">
        <f>SUM(AK33:AK39)</f>
        <v>208.6</v>
      </c>
      <c r="AL32" s="5">
        <f>SUM(AL33:AL39)</f>
        <v>-172.7</v>
      </c>
      <c r="AM32" s="6">
        <f>SUM(AM33:AM39)</f>
        <v>378.4</v>
      </c>
      <c r="AN32" s="5">
        <v>-66.90000000000003</v>
      </c>
      <c r="AO32" s="18">
        <f>'[1]Table3'!$D$48</f>
        <v>278.8</v>
      </c>
      <c r="AP32" s="5">
        <f aca="true" t="shared" si="6" ref="AP32:AW32">SUM(AP33:AP39)</f>
        <v>259</v>
      </c>
      <c r="AQ32" s="5">
        <f t="shared" si="6"/>
        <v>66.10000000000004</v>
      </c>
      <c r="AR32" s="5">
        <f t="shared" si="6"/>
        <v>-43.00000000000006</v>
      </c>
      <c r="AS32" s="19">
        <f t="shared" si="6"/>
        <v>32.200000000000024</v>
      </c>
      <c r="AT32" s="5">
        <f t="shared" si="6"/>
        <v>-112.39999999999999</v>
      </c>
      <c r="AU32" s="5">
        <f t="shared" si="6"/>
        <v>199.6</v>
      </c>
      <c r="AV32" s="5">
        <f t="shared" si="6"/>
        <v>369.30000000000007</v>
      </c>
      <c r="AW32" s="19">
        <f t="shared" si="6"/>
        <v>351.59999999999997</v>
      </c>
      <c r="AX32" s="5">
        <v>274.2</v>
      </c>
      <c r="AY32" s="5">
        <v>228.39999999999998</v>
      </c>
      <c r="AZ32" s="5">
        <v>-213.89999999999998</v>
      </c>
      <c r="BA32" s="18">
        <v>379.6</v>
      </c>
      <c r="BB32" s="53">
        <v>-108.29999999999995</v>
      </c>
      <c r="BC32" s="53">
        <v>272.69999999999993</v>
      </c>
      <c r="BD32" s="15">
        <f>SUM(BD33:BD39)</f>
        <v>-178.79999999999998</v>
      </c>
      <c r="BE32" s="74">
        <v>66.1</v>
      </c>
      <c r="BF32" s="53">
        <v>-180.7</v>
      </c>
      <c r="BG32" s="20">
        <v>-80.20000000000005</v>
      </c>
      <c r="BH32" s="53">
        <f>SUM(BH33:BH39)</f>
        <v>107.6</v>
      </c>
      <c r="BI32" s="15">
        <v>290.3</v>
      </c>
      <c r="BJ32" s="15">
        <v>877.0999999999999</v>
      </c>
      <c r="BK32" s="15">
        <v>540.8</v>
      </c>
      <c r="BL32" s="15">
        <v>373.8000000000002</v>
      </c>
      <c r="BM32" s="70">
        <v>466.2999999999999</v>
      </c>
      <c r="BN32" s="53">
        <v>-988.5999999999999</v>
      </c>
      <c r="BO32" s="53">
        <v>-891.1</v>
      </c>
      <c r="BP32" s="20">
        <v>143.4000000000001</v>
      </c>
      <c r="BQ32" s="70">
        <v>551.4</v>
      </c>
      <c r="BR32" s="20">
        <v>-203.60000000000002</v>
      </c>
      <c r="BS32" s="6">
        <v>39.70000000000016</v>
      </c>
      <c r="BT32" s="15">
        <v>323.89999999999986</v>
      </c>
      <c r="BU32" s="17">
        <v>177.2000000000001</v>
      </c>
      <c r="BV32" s="15">
        <v>531.2</v>
      </c>
      <c r="BW32" s="32">
        <v>-35.70000000000016</v>
      </c>
      <c r="BX32" s="6">
        <v>-277.79999999999984</v>
      </c>
      <c r="BY32" s="28"/>
      <c r="CA32" s="28"/>
      <c r="CC32" s="28"/>
      <c r="CD32" s="28"/>
    </row>
    <row r="33" spans="2:82" s="63" customFormat="1" ht="15.75">
      <c r="B33" s="63" t="s">
        <v>53</v>
      </c>
      <c r="D33" s="38">
        <v>3202</v>
      </c>
      <c r="E33" s="17">
        <v>56.7</v>
      </c>
      <c r="F33" s="15">
        <v>-36.1</v>
      </c>
      <c r="G33" s="15">
        <v>137.2</v>
      </c>
      <c r="H33" s="37">
        <v>-53.3</v>
      </c>
      <c r="I33" s="17">
        <v>168.7</v>
      </c>
      <c r="J33" s="15">
        <v>-93.8</v>
      </c>
      <c r="K33" s="15">
        <v>147.3</v>
      </c>
      <c r="L33" s="15">
        <v>-134.4</v>
      </c>
      <c r="M33" s="18">
        <v>-12.9</v>
      </c>
      <c r="N33" s="6">
        <v>-37</v>
      </c>
      <c r="O33" s="15">
        <v>-113.4</v>
      </c>
      <c r="P33" s="5">
        <v>579.5</v>
      </c>
      <c r="Q33" s="71">
        <v>-107</v>
      </c>
      <c r="R33" s="72">
        <v>-378</v>
      </c>
      <c r="S33" s="6">
        <v>-38.2</v>
      </c>
      <c r="T33" s="5">
        <v>120.5</v>
      </c>
      <c r="U33" s="18">
        <f>SUM(U41+U49)</f>
        <v>396.4</v>
      </c>
      <c r="V33" s="6">
        <f>SUM(V41+V49)</f>
        <v>-268.8</v>
      </c>
      <c r="W33" s="6">
        <f>SUM(W41+W49)</f>
        <v>125.69999999999995</v>
      </c>
      <c r="X33" s="6">
        <f>SUM(X41+X49)</f>
        <v>-144.2999999999999</v>
      </c>
      <c r="Y33" s="19">
        <v>228.29999999999995</v>
      </c>
      <c r="Z33" s="3">
        <v>27.700000000000045</v>
      </c>
      <c r="AA33" s="3">
        <v>-15.199999999999989</v>
      </c>
      <c r="AB33" s="43">
        <v>-237.8</v>
      </c>
      <c r="AC33" s="16">
        <v>227.7</v>
      </c>
      <c r="AD33" s="5">
        <v>87</v>
      </c>
      <c r="AE33" s="27">
        <v>-86.5</v>
      </c>
      <c r="AF33" s="5">
        <v>-49.69999999999999</v>
      </c>
      <c r="AG33" s="18">
        <v>230.40000000000003</v>
      </c>
      <c r="AH33" s="5">
        <v>-198.80000000000004</v>
      </c>
      <c r="AI33" s="5">
        <v>-19.199999999999978</v>
      </c>
      <c r="AJ33" s="40">
        <v>-399.20000000000005</v>
      </c>
      <c r="AK33" s="19">
        <v>196.7</v>
      </c>
      <c r="AL33" s="5">
        <v>-184.7</v>
      </c>
      <c r="AM33" s="6">
        <v>326.7</v>
      </c>
      <c r="AN33" s="5">
        <v>-191.40000000000003</v>
      </c>
      <c r="AO33" s="18">
        <f aca="true" t="shared" si="7" ref="AO33:AO39">AO41+AO49</f>
        <v>208.60000000000002</v>
      </c>
      <c r="AP33" s="5">
        <v>180.5</v>
      </c>
      <c r="AQ33" s="5">
        <v>-39.89999999999998</v>
      </c>
      <c r="AR33" s="26">
        <v>-161.20000000000005</v>
      </c>
      <c r="AS33" s="23">
        <v>-72.39999999999998</v>
      </c>
      <c r="AT33" s="16">
        <v>-178.7</v>
      </c>
      <c r="AU33" s="16">
        <v>70.5</v>
      </c>
      <c r="AV33" s="6">
        <v>262.40000000000003</v>
      </c>
      <c r="AW33" s="19">
        <v>225</v>
      </c>
      <c r="AX33" s="5">
        <v>66.59999999999991</v>
      </c>
      <c r="AY33" s="5">
        <v>94.30000000000007</v>
      </c>
      <c r="AZ33" s="5">
        <v>-532.1</v>
      </c>
      <c r="BA33" s="18">
        <v>339.20000000000005</v>
      </c>
      <c r="BB33" s="53">
        <v>-158.39999999999998</v>
      </c>
      <c r="BC33" s="53">
        <v>265.79999999999995</v>
      </c>
      <c r="BD33" s="38">
        <v>-343.4</v>
      </c>
      <c r="BE33" s="74">
        <v>28.5</v>
      </c>
      <c r="BF33" s="53">
        <v>-201.2</v>
      </c>
      <c r="BG33" s="63">
        <v>-129.50000000000006</v>
      </c>
      <c r="BH33" s="53">
        <v>84.69999999999999</v>
      </c>
      <c r="BI33" s="38">
        <v>273.7</v>
      </c>
      <c r="BJ33" s="38">
        <v>839.3999999999999</v>
      </c>
      <c r="BK33" s="38">
        <v>474.5</v>
      </c>
      <c r="BL33" s="38">
        <v>280.10000000000014</v>
      </c>
      <c r="BM33" s="70">
        <v>410.0999999999999</v>
      </c>
      <c r="BN33" s="53">
        <v>-1075.5</v>
      </c>
      <c r="BO33" s="53">
        <v>-902.2</v>
      </c>
      <c r="BP33" s="20">
        <v>137.70000000000005</v>
      </c>
      <c r="BQ33" s="70">
        <v>559.6999999999999</v>
      </c>
      <c r="BR33" s="63">
        <v>-211.29999999999995</v>
      </c>
      <c r="BS33" s="6">
        <v>-10.899999999999864</v>
      </c>
      <c r="BT33" s="15">
        <v>28.699999999999875</v>
      </c>
      <c r="BU33" s="64">
        <v>241.4000000000001</v>
      </c>
      <c r="BV33" s="38">
        <v>514.3</v>
      </c>
      <c r="BW33" s="32">
        <v>-72.90000000000009</v>
      </c>
      <c r="BX33" s="27">
        <v>-352.9</v>
      </c>
      <c r="BY33" s="28"/>
      <c r="CA33" s="28"/>
      <c r="CC33" s="28"/>
      <c r="CD33" s="28"/>
    </row>
    <row r="34" spans="2:82" s="63" customFormat="1" ht="15.75">
      <c r="B34" s="63" t="s">
        <v>54</v>
      </c>
      <c r="D34" s="38">
        <v>3203</v>
      </c>
      <c r="E34" s="17">
        <v>0</v>
      </c>
      <c r="F34" s="15">
        <v>0</v>
      </c>
      <c r="G34" s="15">
        <v>0</v>
      </c>
      <c r="H34" s="37">
        <v>0</v>
      </c>
      <c r="I34" s="17">
        <v>0</v>
      </c>
      <c r="J34" s="15">
        <v>0</v>
      </c>
      <c r="K34" s="15">
        <v>0</v>
      </c>
      <c r="L34" s="15">
        <v>0</v>
      </c>
      <c r="M34" s="18">
        <v>0</v>
      </c>
      <c r="N34" s="6">
        <v>0</v>
      </c>
      <c r="O34" s="15">
        <v>0</v>
      </c>
      <c r="P34" s="5">
        <v>0</v>
      </c>
      <c r="Q34" s="71">
        <v>0</v>
      </c>
      <c r="R34" s="72">
        <v>0</v>
      </c>
      <c r="S34" s="6">
        <v>0</v>
      </c>
      <c r="T34" s="5">
        <v>0</v>
      </c>
      <c r="U34" s="18">
        <f aca="true" t="shared" si="8" ref="U34:X39">SUM(U42+U50)</f>
        <v>0</v>
      </c>
      <c r="V34" s="6">
        <f t="shared" si="8"/>
        <v>0</v>
      </c>
      <c r="W34" s="6">
        <f t="shared" si="8"/>
        <v>0</v>
      </c>
      <c r="X34" s="6">
        <f t="shared" si="8"/>
        <v>0</v>
      </c>
      <c r="Y34" s="19">
        <v>0</v>
      </c>
      <c r="Z34" s="3">
        <v>0</v>
      </c>
      <c r="AA34" s="3">
        <v>0</v>
      </c>
      <c r="AB34" s="43">
        <v>0</v>
      </c>
      <c r="AC34" s="16">
        <v>0</v>
      </c>
      <c r="AD34" s="5">
        <v>0</v>
      </c>
      <c r="AE34" s="27">
        <v>0</v>
      </c>
      <c r="AF34" s="5">
        <v>0</v>
      </c>
      <c r="AG34" s="18">
        <v>0</v>
      </c>
      <c r="AH34" s="5">
        <v>0</v>
      </c>
      <c r="AI34" s="5">
        <v>0</v>
      </c>
      <c r="AJ34" s="40">
        <v>0</v>
      </c>
      <c r="AK34" s="19">
        <v>0</v>
      </c>
      <c r="AL34" s="5">
        <v>0</v>
      </c>
      <c r="AM34" s="6">
        <v>0</v>
      </c>
      <c r="AN34" s="5">
        <v>0</v>
      </c>
      <c r="AO34" s="18">
        <f t="shared" si="7"/>
        <v>0</v>
      </c>
      <c r="AP34" s="5">
        <v>0</v>
      </c>
      <c r="AQ34" s="5">
        <v>0</v>
      </c>
      <c r="AR34" s="26">
        <v>0</v>
      </c>
      <c r="AS34" s="23">
        <v>0</v>
      </c>
      <c r="AT34" s="16">
        <v>0</v>
      </c>
      <c r="AU34" s="16">
        <v>0</v>
      </c>
      <c r="AV34" s="6">
        <v>0</v>
      </c>
      <c r="AW34" s="19">
        <v>0</v>
      </c>
      <c r="AX34" s="5">
        <v>0</v>
      </c>
      <c r="AY34" s="5">
        <v>0</v>
      </c>
      <c r="AZ34" s="5">
        <v>0</v>
      </c>
      <c r="BA34" s="18">
        <v>0</v>
      </c>
      <c r="BB34" s="53">
        <v>0</v>
      </c>
      <c r="BC34" s="53">
        <v>0</v>
      </c>
      <c r="BD34" s="38">
        <v>0</v>
      </c>
      <c r="BE34" s="74">
        <v>0</v>
      </c>
      <c r="BF34" s="53">
        <v>0</v>
      </c>
      <c r="BG34" s="63">
        <v>0</v>
      </c>
      <c r="BH34" s="53">
        <v>0</v>
      </c>
      <c r="BI34" s="27">
        <v>0</v>
      </c>
      <c r="BJ34" s="27">
        <v>0</v>
      </c>
      <c r="BK34" s="27">
        <v>0</v>
      </c>
      <c r="BL34" s="27">
        <v>0</v>
      </c>
      <c r="BM34" s="70">
        <v>0</v>
      </c>
      <c r="BN34" s="53">
        <v>0</v>
      </c>
      <c r="BO34" s="53">
        <v>0</v>
      </c>
      <c r="BP34" s="20">
        <v>0</v>
      </c>
      <c r="BQ34" s="70">
        <v>0</v>
      </c>
      <c r="BR34" s="63">
        <v>0</v>
      </c>
      <c r="BS34" s="6">
        <v>0</v>
      </c>
      <c r="BT34" s="6">
        <v>0</v>
      </c>
      <c r="BU34" s="84">
        <v>0</v>
      </c>
      <c r="BV34" s="27">
        <v>0</v>
      </c>
      <c r="BW34" s="32">
        <v>0</v>
      </c>
      <c r="BX34" s="27">
        <v>0</v>
      </c>
      <c r="BY34" s="28"/>
      <c r="CA34" s="28"/>
      <c r="CC34" s="28"/>
      <c r="CD34" s="28"/>
    </row>
    <row r="35" spans="2:82" s="63" customFormat="1" ht="15.75">
      <c r="B35" s="63" t="s">
        <v>55</v>
      </c>
      <c r="D35" s="38">
        <v>3204</v>
      </c>
      <c r="E35" s="17">
        <v>76.3</v>
      </c>
      <c r="F35" s="15">
        <v>46.4</v>
      </c>
      <c r="G35" s="15">
        <v>-0.29999999999999716</v>
      </c>
      <c r="H35" s="37">
        <v>37.5</v>
      </c>
      <c r="I35" s="17">
        <v>66.5</v>
      </c>
      <c r="J35" s="15">
        <v>50.3</v>
      </c>
      <c r="K35" s="15">
        <v>69.4</v>
      </c>
      <c r="L35" s="15">
        <v>-129.9</v>
      </c>
      <c r="M35" s="18">
        <v>17.5</v>
      </c>
      <c r="N35" s="6">
        <v>24</v>
      </c>
      <c r="O35" s="15">
        <v>50.3</v>
      </c>
      <c r="P35" s="5">
        <v>33.7</v>
      </c>
      <c r="Q35" s="71">
        <v>-72.2</v>
      </c>
      <c r="R35" s="72">
        <v>115.3</v>
      </c>
      <c r="S35" s="6">
        <v>8.3</v>
      </c>
      <c r="T35" s="5">
        <v>13.3</v>
      </c>
      <c r="U35" s="18">
        <f t="shared" si="8"/>
        <v>-5.899999999999999</v>
      </c>
      <c r="V35" s="6">
        <f t="shared" si="8"/>
        <v>7.399999999999999</v>
      </c>
      <c r="W35" s="6">
        <f t="shared" si="8"/>
        <v>57.6</v>
      </c>
      <c r="X35" s="6">
        <f t="shared" si="8"/>
        <v>106.69999999999999</v>
      </c>
      <c r="Y35" s="19">
        <v>9.099999999999998</v>
      </c>
      <c r="Z35" s="3">
        <v>6.099999999999998</v>
      </c>
      <c r="AA35" s="3">
        <v>29.5</v>
      </c>
      <c r="AB35" s="43">
        <v>241.60000000000002</v>
      </c>
      <c r="AC35" s="16">
        <v>19.9</v>
      </c>
      <c r="AD35" s="5">
        <v>57.50000000000001</v>
      </c>
      <c r="AE35" s="27">
        <v>186.6</v>
      </c>
      <c r="AF35" s="5">
        <v>45.299999999999955</v>
      </c>
      <c r="AG35" s="18">
        <v>73.39999999999999</v>
      </c>
      <c r="AH35" s="5">
        <v>-13.799999999999983</v>
      </c>
      <c r="AI35" s="5">
        <v>14.200000000000003</v>
      </c>
      <c r="AJ35" s="40">
        <v>4.799999999999983</v>
      </c>
      <c r="AK35" s="19">
        <v>-0.09999999999999787</v>
      </c>
      <c r="AL35" s="5">
        <v>-2.5000000000000036</v>
      </c>
      <c r="AM35" s="6">
        <v>13.000000000000007</v>
      </c>
      <c r="AN35" s="5">
        <v>23.299999999999997</v>
      </c>
      <c r="AO35" s="18">
        <f t="shared" si="7"/>
        <v>8.6</v>
      </c>
      <c r="AP35" s="5">
        <v>20.699999999999996</v>
      </c>
      <c r="AQ35" s="5">
        <v>39.10000000000001</v>
      </c>
      <c r="AR35" s="26">
        <v>40.89999999999998</v>
      </c>
      <c r="AS35" s="23">
        <v>62.800000000000004</v>
      </c>
      <c r="AT35" s="16">
        <v>30.500000000000007</v>
      </c>
      <c r="AU35" s="16">
        <v>74.69999999999999</v>
      </c>
      <c r="AV35" s="6">
        <v>29.69999999999999</v>
      </c>
      <c r="AW35" s="19">
        <v>52.4</v>
      </c>
      <c r="AX35" s="5">
        <v>100.79999999999998</v>
      </c>
      <c r="AY35" s="5">
        <v>34.30000000000001</v>
      </c>
      <c r="AZ35" s="5">
        <v>26.099999999999994</v>
      </c>
      <c r="BA35" s="18">
        <v>33.7</v>
      </c>
      <c r="BB35" s="53">
        <v>32.2</v>
      </c>
      <c r="BC35" s="53">
        <v>18.099999999999994</v>
      </c>
      <c r="BD35" s="38">
        <v>59.5</v>
      </c>
      <c r="BE35" s="74">
        <v>37.6</v>
      </c>
      <c r="BF35" s="53">
        <v>20.5</v>
      </c>
      <c r="BG35" s="63">
        <v>49.300000000000004</v>
      </c>
      <c r="BH35" s="53">
        <v>22.900000000000006</v>
      </c>
      <c r="BI35" s="27">
        <v>16.599999999999998</v>
      </c>
      <c r="BJ35" s="27">
        <v>37.7</v>
      </c>
      <c r="BK35" s="27">
        <v>66.30000000000001</v>
      </c>
      <c r="BL35" s="27">
        <v>93.7</v>
      </c>
      <c r="BM35" s="70">
        <v>56.2</v>
      </c>
      <c r="BN35" s="53">
        <v>86.89999999999999</v>
      </c>
      <c r="BO35" s="53">
        <v>11.100000000000023</v>
      </c>
      <c r="BP35" s="20">
        <v>5.69999999999996</v>
      </c>
      <c r="BQ35" s="70">
        <v>-8.3</v>
      </c>
      <c r="BR35" s="63">
        <v>7.700000000000006</v>
      </c>
      <c r="BS35" s="6">
        <v>50.59999999999998</v>
      </c>
      <c r="BT35" s="15">
        <v>295.2</v>
      </c>
      <c r="BU35" s="64">
        <v>-64.2</v>
      </c>
      <c r="BV35" s="38">
        <v>16.90000000000002</v>
      </c>
      <c r="BW35" s="32">
        <v>37.19999999999996</v>
      </c>
      <c r="BX35" s="27">
        <v>75.10000000000002</v>
      </c>
      <c r="BY35" s="28"/>
      <c r="CA35" s="28"/>
      <c r="CC35" s="28"/>
      <c r="CD35" s="28"/>
    </row>
    <row r="36" spans="2:82" s="63" customFormat="1" ht="15.75">
      <c r="B36" s="63" t="s">
        <v>56</v>
      </c>
      <c r="D36" s="38">
        <v>3205</v>
      </c>
      <c r="E36" s="18">
        <v>0</v>
      </c>
      <c r="F36" s="6">
        <v>0</v>
      </c>
      <c r="G36" s="6">
        <v>0</v>
      </c>
      <c r="H36" s="40">
        <v>0</v>
      </c>
      <c r="I36" s="18">
        <v>0</v>
      </c>
      <c r="J36" s="6">
        <v>0</v>
      </c>
      <c r="K36" s="6">
        <v>0</v>
      </c>
      <c r="L36" s="6">
        <v>0</v>
      </c>
      <c r="M36" s="18">
        <v>0</v>
      </c>
      <c r="N36" s="6">
        <v>541.7</v>
      </c>
      <c r="O36" s="15">
        <v>0.6999999999999318</v>
      </c>
      <c r="P36" s="5">
        <v>-483.6</v>
      </c>
      <c r="Q36" s="71">
        <v>0</v>
      </c>
      <c r="R36" s="72">
        <v>-139.8</v>
      </c>
      <c r="S36" s="6">
        <v>20.2</v>
      </c>
      <c r="T36" s="5">
        <v>-41.9</v>
      </c>
      <c r="U36" s="18">
        <f t="shared" si="8"/>
        <v>0.2</v>
      </c>
      <c r="V36" s="6">
        <f t="shared" si="8"/>
        <v>1.9000000000000001</v>
      </c>
      <c r="W36" s="6">
        <f t="shared" si="8"/>
        <v>9</v>
      </c>
      <c r="X36" s="6">
        <f t="shared" si="8"/>
        <v>71.5</v>
      </c>
      <c r="Y36" s="19">
        <v>17.4</v>
      </c>
      <c r="Z36" s="3">
        <v>38.1</v>
      </c>
      <c r="AA36" s="3">
        <v>22.599999999999994</v>
      </c>
      <c r="AB36" s="43">
        <v>-78.1</v>
      </c>
      <c r="AC36" s="16">
        <v>0</v>
      </c>
      <c r="AD36" s="5">
        <v>0</v>
      </c>
      <c r="AE36" s="27">
        <v>0</v>
      </c>
      <c r="AF36" s="5">
        <v>0</v>
      </c>
      <c r="AG36" s="18">
        <v>0</v>
      </c>
      <c r="AH36" s="5">
        <v>48.4</v>
      </c>
      <c r="AI36" s="5">
        <v>18.500000000000007</v>
      </c>
      <c r="AJ36" s="40">
        <v>91.69999999999999</v>
      </c>
      <c r="AK36" s="19">
        <v>12</v>
      </c>
      <c r="AL36" s="5">
        <v>26.4</v>
      </c>
      <c r="AM36" s="6">
        <v>43.800000000000004</v>
      </c>
      <c r="AN36" s="5">
        <v>84.2</v>
      </c>
      <c r="AO36" s="18">
        <f t="shared" si="7"/>
        <v>61.6</v>
      </c>
      <c r="AP36" s="5">
        <v>57.800000000000004</v>
      </c>
      <c r="AQ36" s="42">
        <v>66.9</v>
      </c>
      <c r="AR36" s="26">
        <v>77.30000000000001</v>
      </c>
      <c r="AS36" s="23">
        <v>41.8</v>
      </c>
      <c r="AT36" s="16">
        <v>35.8</v>
      </c>
      <c r="AU36" s="16">
        <v>54.400000000000006</v>
      </c>
      <c r="AV36" s="6">
        <v>77.20000000000002</v>
      </c>
      <c r="AW36" s="19">
        <v>74.2</v>
      </c>
      <c r="AX36" s="5">
        <v>106.8</v>
      </c>
      <c r="AY36" s="5">
        <v>99.79999999999995</v>
      </c>
      <c r="AZ36" s="5">
        <v>292.1</v>
      </c>
      <c r="BA36" s="18">
        <v>6.7</v>
      </c>
      <c r="BB36" s="53">
        <v>17.9</v>
      </c>
      <c r="BC36" s="53">
        <v>-11.2</v>
      </c>
      <c r="BD36" s="38">
        <v>105.1</v>
      </c>
      <c r="BE36" s="74">
        <v>0</v>
      </c>
      <c r="BF36" s="53">
        <v>0</v>
      </c>
      <c r="BG36" s="63">
        <v>0</v>
      </c>
      <c r="BH36" s="53">
        <v>0</v>
      </c>
      <c r="BI36" s="27">
        <v>0</v>
      </c>
      <c r="BJ36" s="27">
        <v>0</v>
      </c>
      <c r="BK36" s="27">
        <v>0</v>
      </c>
      <c r="BL36" s="27">
        <v>0</v>
      </c>
      <c r="BM36" s="70">
        <v>0</v>
      </c>
      <c r="BN36" s="53">
        <v>0</v>
      </c>
      <c r="BO36" s="53">
        <v>0</v>
      </c>
      <c r="BP36" s="20">
        <v>0</v>
      </c>
      <c r="BQ36" s="70">
        <v>0</v>
      </c>
      <c r="BR36" s="83">
        <v>0</v>
      </c>
      <c r="BS36" s="6">
        <v>0</v>
      </c>
      <c r="BT36" s="6">
        <v>0</v>
      </c>
      <c r="BU36" s="84">
        <v>0</v>
      </c>
      <c r="BV36" s="27">
        <v>0</v>
      </c>
      <c r="BW36" s="32">
        <v>0</v>
      </c>
      <c r="BX36" s="27">
        <v>0</v>
      </c>
      <c r="BY36" s="28"/>
      <c r="CA36" s="28"/>
      <c r="CC36" s="28"/>
      <c r="CD36" s="28"/>
    </row>
    <row r="37" spans="2:82" s="63" customFormat="1" ht="15.75">
      <c r="B37" s="63" t="s">
        <v>57</v>
      </c>
      <c r="D37" s="38">
        <v>3206</v>
      </c>
      <c r="E37" s="18">
        <v>0</v>
      </c>
      <c r="F37" s="6">
        <v>0</v>
      </c>
      <c r="G37" s="6">
        <v>0</v>
      </c>
      <c r="H37" s="40">
        <v>0</v>
      </c>
      <c r="I37" s="18">
        <v>0</v>
      </c>
      <c r="J37" s="6">
        <v>0</v>
      </c>
      <c r="K37" s="6">
        <v>0</v>
      </c>
      <c r="L37" s="6">
        <v>0</v>
      </c>
      <c r="M37" s="18">
        <v>0</v>
      </c>
      <c r="N37" s="6">
        <v>0</v>
      </c>
      <c r="O37" s="15">
        <v>0</v>
      </c>
      <c r="P37" s="5">
        <v>0</v>
      </c>
      <c r="Q37" s="71">
        <v>0</v>
      </c>
      <c r="R37" s="72">
        <v>0</v>
      </c>
      <c r="S37" s="6">
        <v>0</v>
      </c>
      <c r="T37" s="5">
        <v>0</v>
      </c>
      <c r="U37" s="18">
        <f t="shared" si="8"/>
        <v>0</v>
      </c>
      <c r="V37" s="6">
        <f t="shared" si="8"/>
        <v>0</v>
      </c>
      <c r="W37" s="6">
        <f t="shared" si="8"/>
        <v>0</v>
      </c>
      <c r="X37" s="6">
        <f t="shared" si="8"/>
        <v>0</v>
      </c>
      <c r="Y37" s="19">
        <v>0</v>
      </c>
      <c r="Z37" s="3">
        <v>0</v>
      </c>
      <c r="AA37" s="3">
        <v>0</v>
      </c>
      <c r="AB37" s="43">
        <v>0</v>
      </c>
      <c r="AC37" s="16">
        <v>0</v>
      </c>
      <c r="AD37" s="5">
        <v>0</v>
      </c>
      <c r="AE37" s="27">
        <v>0</v>
      </c>
      <c r="AF37" s="5">
        <v>0</v>
      </c>
      <c r="AG37" s="18">
        <v>0</v>
      </c>
      <c r="AH37" s="5">
        <v>0</v>
      </c>
      <c r="AI37" s="5">
        <v>0</v>
      </c>
      <c r="AJ37" s="40">
        <v>0</v>
      </c>
      <c r="AK37" s="19">
        <v>0</v>
      </c>
      <c r="AL37" s="5">
        <v>0</v>
      </c>
      <c r="AM37" s="6">
        <v>0</v>
      </c>
      <c r="AN37" s="5">
        <v>0</v>
      </c>
      <c r="AO37" s="18">
        <f t="shared" si="7"/>
        <v>0</v>
      </c>
      <c r="AP37" s="5">
        <v>0</v>
      </c>
      <c r="AQ37" s="5">
        <v>0</v>
      </c>
      <c r="AR37" s="26">
        <v>0</v>
      </c>
      <c r="AS37" s="23">
        <v>0</v>
      </c>
      <c r="AT37" s="16">
        <v>0</v>
      </c>
      <c r="AU37" s="16">
        <v>0</v>
      </c>
      <c r="AV37" s="6">
        <v>0</v>
      </c>
      <c r="AW37" s="19">
        <v>0</v>
      </c>
      <c r="AX37" s="5">
        <v>0</v>
      </c>
      <c r="AY37" s="5">
        <v>0</v>
      </c>
      <c r="AZ37" s="5">
        <v>0</v>
      </c>
      <c r="BA37" s="18">
        <v>0</v>
      </c>
      <c r="BB37" s="53">
        <v>0</v>
      </c>
      <c r="BC37" s="53">
        <v>0</v>
      </c>
      <c r="BD37" s="38">
        <v>0</v>
      </c>
      <c r="BE37" s="74">
        <v>0</v>
      </c>
      <c r="BF37" s="53">
        <v>0</v>
      </c>
      <c r="BG37" s="63">
        <v>0</v>
      </c>
      <c r="BH37" s="53">
        <v>0</v>
      </c>
      <c r="BI37" s="27">
        <v>0</v>
      </c>
      <c r="BJ37" s="27">
        <v>0</v>
      </c>
      <c r="BK37" s="27">
        <v>0</v>
      </c>
      <c r="BL37" s="27">
        <v>0</v>
      </c>
      <c r="BM37" s="70">
        <v>0</v>
      </c>
      <c r="BN37" s="53">
        <v>0</v>
      </c>
      <c r="BO37" s="53">
        <v>0</v>
      </c>
      <c r="BP37" s="20">
        <v>0</v>
      </c>
      <c r="BQ37" s="70">
        <v>0</v>
      </c>
      <c r="BR37" s="83">
        <v>0</v>
      </c>
      <c r="BS37" s="6">
        <v>0</v>
      </c>
      <c r="BT37" s="6">
        <v>0</v>
      </c>
      <c r="BU37" s="84">
        <v>0</v>
      </c>
      <c r="BV37" s="27">
        <v>0</v>
      </c>
      <c r="BW37" s="32">
        <v>0</v>
      </c>
      <c r="BX37" s="27">
        <v>0</v>
      </c>
      <c r="BY37" s="28"/>
      <c r="CA37" s="28"/>
      <c r="CC37" s="28"/>
      <c r="CD37" s="28"/>
    </row>
    <row r="38" spans="2:82" s="63" customFormat="1" ht="15.75">
      <c r="B38" s="63" t="s">
        <v>58</v>
      </c>
      <c r="D38" s="38">
        <v>3207</v>
      </c>
      <c r="E38" s="18">
        <v>0</v>
      </c>
      <c r="F38" s="6">
        <v>0</v>
      </c>
      <c r="G38" s="6">
        <v>0</v>
      </c>
      <c r="H38" s="40">
        <v>0</v>
      </c>
      <c r="I38" s="18">
        <v>0</v>
      </c>
      <c r="J38" s="6">
        <v>0</v>
      </c>
      <c r="K38" s="6">
        <v>0</v>
      </c>
      <c r="L38" s="6">
        <v>0</v>
      </c>
      <c r="M38" s="18">
        <v>0</v>
      </c>
      <c r="N38" s="6">
        <v>0</v>
      </c>
      <c r="O38" s="15">
        <v>0</v>
      </c>
      <c r="P38" s="5">
        <v>0</v>
      </c>
      <c r="Q38" s="71">
        <v>0</v>
      </c>
      <c r="R38" s="72">
        <v>0</v>
      </c>
      <c r="S38" s="6">
        <v>0</v>
      </c>
      <c r="T38" s="5">
        <v>0</v>
      </c>
      <c r="U38" s="18">
        <f t="shared" si="8"/>
        <v>0</v>
      </c>
      <c r="V38" s="6">
        <f t="shared" si="8"/>
        <v>0</v>
      </c>
      <c r="W38" s="6">
        <f t="shared" si="8"/>
        <v>0</v>
      </c>
      <c r="X38" s="6">
        <f t="shared" si="8"/>
        <v>0</v>
      </c>
      <c r="Y38" s="19">
        <v>0</v>
      </c>
      <c r="Z38" s="3">
        <v>0</v>
      </c>
      <c r="AA38" s="3">
        <v>0</v>
      </c>
      <c r="AB38" s="43">
        <v>0</v>
      </c>
      <c r="AC38" s="16">
        <v>0</v>
      </c>
      <c r="AD38" s="5">
        <v>0</v>
      </c>
      <c r="AE38" s="27">
        <v>0</v>
      </c>
      <c r="AF38" s="5">
        <v>0</v>
      </c>
      <c r="AG38" s="18">
        <v>0</v>
      </c>
      <c r="AH38" s="5">
        <v>0</v>
      </c>
      <c r="AI38" s="5">
        <v>0</v>
      </c>
      <c r="AJ38" s="40">
        <v>0</v>
      </c>
      <c r="AK38" s="19">
        <v>0</v>
      </c>
      <c r="AL38" s="5">
        <v>0</v>
      </c>
      <c r="AM38" s="6">
        <v>0</v>
      </c>
      <c r="AN38" s="5">
        <v>0</v>
      </c>
      <c r="AO38" s="18">
        <f t="shared" si="7"/>
        <v>0</v>
      </c>
      <c r="AP38" s="5">
        <v>0</v>
      </c>
      <c r="AQ38" s="5">
        <v>0</v>
      </c>
      <c r="AR38" s="26">
        <v>0</v>
      </c>
      <c r="AS38" s="23">
        <v>0</v>
      </c>
      <c r="AT38" s="16">
        <v>0</v>
      </c>
      <c r="AU38" s="16">
        <v>0</v>
      </c>
      <c r="AV38" s="6">
        <v>0</v>
      </c>
      <c r="AW38" s="19">
        <v>0</v>
      </c>
      <c r="AX38" s="5">
        <v>0</v>
      </c>
      <c r="AY38" s="5">
        <v>0</v>
      </c>
      <c r="AZ38" s="5">
        <v>0</v>
      </c>
      <c r="BA38" s="18">
        <v>0</v>
      </c>
      <c r="BB38" s="53">
        <v>0</v>
      </c>
      <c r="BC38" s="53">
        <v>0</v>
      </c>
      <c r="BD38" s="38">
        <v>0</v>
      </c>
      <c r="BE38" s="74">
        <v>0</v>
      </c>
      <c r="BF38" s="53">
        <v>0</v>
      </c>
      <c r="BG38" s="63">
        <v>0</v>
      </c>
      <c r="BH38" s="53">
        <v>0</v>
      </c>
      <c r="BI38" s="27">
        <v>0</v>
      </c>
      <c r="BJ38" s="27">
        <v>0</v>
      </c>
      <c r="BK38" s="27">
        <v>0</v>
      </c>
      <c r="BL38" s="27">
        <v>0</v>
      </c>
      <c r="BM38" s="70">
        <v>0</v>
      </c>
      <c r="BN38" s="53">
        <v>0</v>
      </c>
      <c r="BO38" s="53">
        <v>0</v>
      </c>
      <c r="BP38" s="20">
        <v>0</v>
      </c>
      <c r="BQ38" s="70">
        <v>0</v>
      </c>
      <c r="BR38" s="83">
        <v>0</v>
      </c>
      <c r="BS38" s="6">
        <v>0</v>
      </c>
      <c r="BT38" s="6">
        <v>0</v>
      </c>
      <c r="BU38" s="84">
        <v>0</v>
      </c>
      <c r="BV38" s="27">
        <v>0</v>
      </c>
      <c r="BW38" s="32">
        <v>0</v>
      </c>
      <c r="BX38" s="27">
        <v>0</v>
      </c>
      <c r="BY38" s="28"/>
      <c r="CA38" s="28"/>
      <c r="CC38" s="28"/>
      <c r="CD38" s="28"/>
    </row>
    <row r="39" spans="2:82" s="63" customFormat="1" ht="15.75">
      <c r="B39" s="63" t="s">
        <v>59</v>
      </c>
      <c r="D39" s="38">
        <v>3208</v>
      </c>
      <c r="E39" s="18">
        <v>0</v>
      </c>
      <c r="F39" s="6">
        <v>0</v>
      </c>
      <c r="G39" s="6">
        <v>0</v>
      </c>
      <c r="H39" s="40">
        <v>0</v>
      </c>
      <c r="I39" s="18">
        <v>0</v>
      </c>
      <c r="J39" s="6">
        <v>0</v>
      </c>
      <c r="K39" s="6">
        <v>0</v>
      </c>
      <c r="L39" s="6">
        <v>0</v>
      </c>
      <c r="M39" s="18">
        <v>0</v>
      </c>
      <c r="N39" s="6">
        <v>0</v>
      </c>
      <c r="O39" s="15">
        <v>0</v>
      </c>
      <c r="P39" s="5">
        <v>0</v>
      </c>
      <c r="Q39" s="71">
        <v>0</v>
      </c>
      <c r="R39" s="72">
        <v>0</v>
      </c>
      <c r="S39" s="6">
        <v>0</v>
      </c>
      <c r="T39" s="5">
        <v>0</v>
      </c>
      <c r="U39" s="18">
        <f t="shared" si="8"/>
        <v>0</v>
      </c>
      <c r="V39" s="6">
        <f t="shared" si="8"/>
        <v>0</v>
      </c>
      <c r="W39" s="6">
        <f t="shared" si="8"/>
        <v>0</v>
      </c>
      <c r="X39" s="6">
        <f t="shared" si="8"/>
        <v>0</v>
      </c>
      <c r="Y39" s="19">
        <v>0</v>
      </c>
      <c r="Z39" s="3">
        <v>0</v>
      </c>
      <c r="AA39" s="3">
        <v>0</v>
      </c>
      <c r="AB39" s="43">
        <v>0</v>
      </c>
      <c r="AC39" s="16">
        <v>0</v>
      </c>
      <c r="AD39" s="5">
        <v>0</v>
      </c>
      <c r="AE39" s="27">
        <v>0</v>
      </c>
      <c r="AF39" s="5">
        <v>0</v>
      </c>
      <c r="AG39" s="18">
        <v>0</v>
      </c>
      <c r="AH39" s="5">
        <v>0</v>
      </c>
      <c r="AI39" s="5">
        <v>0</v>
      </c>
      <c r="AJ39" s="40">
        <v>-22.6</v>
      </c>
      <c r="AK39" s="19">
        <v>0</v>
      </c>
      <c r="AL39" s="5">
        <v>-11.9</v>
      </c>
      <c r="AM39" s="6">
        <v>-5.1</v>
      </c>
      <c r="AN39" s="5">
        <v>17</v>
      </c>
      <c r="AO39" s="18">
        <f t="shared" si="7"/>
        <v>0</v>
      </c>
      <c r="AP39" s="5">
        <v>0</v>
      </c>
      <c r="AQ39" s="5">
        <v>0</v>
      </c>
      <c r="AR39" s="26">
        <v>0</v>
      </c>
      <c r="AS39" s="23">
        <v>0</v>
      </c>
      <c r="AT39" s="16">
        <v>0</v>
      </c>
      <c r="AU39" s="16">
        <v>0</v>
      </c>
      <c r="AV39" s="6">
        <v>0</v>
      </c>
      <c r="AW39" s="19">
        <v>0</v>
      </c>
      <c r="AX39" s="5">
        <v>0</v>
      </c>
      <c r="AY39" s="5">
        <v>0</v>
      </c>
      <c r="AZ39" s="5">
        <v>0</v>
      </c>
      <c r="BA39" s="18">
        <v>0</v>
      </c>
      <c r="BB39" s="53">
        <v>0</v>
      </c>
      <c r="BC39" s="53">
        <v>0</v>
      </c>
      <c r="BD39" s="38">
        <v>0</v>
      </c>
      <c r="BE39" s="74">
        <v>0</v>
      </c>
      <c r="BF39" s="53">
        <v>0</v>
      </c>
      <c r="BG39" s="63">
        <v>0</v>
      </c>
      <c r="BH39" s="53">
        <v>0</v>
      </c>
      <c r="BI39" s="27">
        <v>0</v>
      </c>
      <c r="BJ39" s="27">
        <v>0</v>
      </c>
      <c r="BK39" s="27">
        <v>0</v>
      </c>
      <c r="BL39" s="27">
        <v>0</v>
      </c>
      <c r="BM39" s="70">
        <v>0</v>
      </c>
      <c r="BN39" s="53">
        <v>0</v>
      </c>
      <c r="BO39" s="53">
        <v>0</v>
      </c>
      <c r="BP39" s="20">
        <v>0</v>
      </c>
      <c r="BQ39" s="70">
        <v>0</v>
      </c>
      <c r="BR39" s="83">
        <v>0</v>
      </c>
      <c r="BS39" s="6">
        <v>0</v>
      </c>
      <c r="BT39" s="6">
        <v>0</v>
      </c>
      <c r="BU39" s="84">
        <v>0</v>
      </c>
      <c r="BV39" s="27">
        <v>0</v>
      </c>
      <c r="BW39" s="32">
        <v>0</v>
      </c>
      <c r="BX39" s="27">
        <v>0</v>
      </c>
      <c r="BY39" s="28"/>
      <c r="CA39" s="28"/>
      <c r="CC39" s="28"/>
      <c r="CD39" s="28"/>
    </row>
    <row r="40" spans="3:82" s="1" customFormat="1" ht="15.75">
      <c r="C40" s="20" t="s">
        <v>24</v>
      </c>
      <c r="D40" s="15">
        <v>321</v>
      </c>
      <c r="E40" s="17">
        <v>133</v>
      </c>
      <c r="F40" s="15">
        <v>10.3</v>
      </c>
      <c r="G40" s="15">
        <v>136.9</v>
      </c>
      <c r="H40" s="37">
        <v>-15.8</v>
      </c>
      <c r="I40" s="17">
        <v>235.2</v>
      </c>
      <c r="J40" s="15">
        <v>-43.5</v>
      </c>
      <c r="K40" s="15">
        <v>216.7</v>
      </c>
      <c r="L40" s="75">
        <v>-264.3</v>
      </c>
      <c r="M40" s="18">
        <v>4.599999999999989</v>
      </c>
      <c r="N40" s="6">
        <f>SUM(N41:N47)</f>
        <v>528.7</v>
      </c>
      <c r="O40" s="6">
        <f>SUM(O41:O47)</f>
        <v>-62.40000000000008</v>
      </c>
      <c r="P40" s="6">
        <f>SUM(P41:P47)</f>
        <v>129.60000000000002</v>
      </c>
      <c r="Q40" s="71">
        <v>-179.2</v>
      </c>
      <c r="R40" s="72">
        <v>-402.5</v>
      </c>
      <c r="S40" s="6">
        <v>-9.700000000000045</v>
      </c>
      <c r="T40" s="5">
        <v>91.9</v>
      </c>
      <c r="U40" s="18">
        <f>SUM(U41:U47)</f>
        <v>390.7</v>
      </c>
      <c r="V40" s="6">
        <f>SUM(V41:V47)</f>
        <v>-259.50000000000006</v>
      </c>
      <c r="W40" s="6">
        <f>SUM(W41:W47)</f>
        <v>192.29999999999995</v>
      </c>
      <c r="X40" s="6">
        <f>SUM(X41:X47)</f>
        <v>33.90000000000009</v>
      </c>
      <c r="Y40" s="19">
        <v>254.79999999999995</v>
      </c>
      <c r="Z40" s="5">
        <v>71.90000000000003</v>
      </c>
      <c r="AA40" s="5">
        <v>36.900000000000006</v>
      </c>
      <c r="AB40" s="48">
        <v>-74.29999999999998</v>
      </c>
      <c r="AC40" s="4">
        <v>247.6</v>
      </c>
      <c r="AD40" s="5">
        <v>144.50000000000003</v>
      </c>
      <c r="AE40" s="27">
        <v>100.09999999999997</v>
      </c>
      <c r="AF40" s="5">
        <v>-4.400000000000034</v>
      </c>
      <c r="AG40" s="18">
        <v>303.8</v>
      </c>
      <c r="AH40" s="5">
        <v>-164.2</v>
      </c>
      <c r="AI40" s="5">
        <v>13.5</v>
      </c>
      <c r="AJ40" s="40">
        <v>-325.30000000000007</v>
      </c>
      <c r="AK40" s="19">
        <f>SUM(AK41:AK47)</f>
        <v>208.6</v>
      </c>
      <c r="AL40" s="5">
        <f>SUM(AL41:AL47)</f>
        <v>-172.7</v>
      </c>
      <c r="AM40" s="6">
        <f>SUM(AM41:AM47)</f>
        <v>378.4</v>
      </c>
      <c r="AN40" s="5">
        <v>-66.90000000000003</v>
      </c>
      <c r="AO40" s="19">
        <f aca="true" t="shared" si="9" ref="AO40:AW40">SUM(AO41:AO47)</f>
        <v>278.8</v>
      </c>
      <c r="AP40" s="5">
        <f t="shared" si="9"/>
        <v>259</v>
      </c>
      <c r="AQ40" s="5">
        <f t="shared" si="9"/>
        <v>66.10000000000004</v>
      </c>
      <c r="AR40" s="5">
        <f t="shared" si="9"/>
        <v>-43.00000000000006</v>
      </c>
      <c r="AS40" s="68">
        <f t="shared" si="9"/>
        <v>32.200000000000024</v>
      </c>
      <c r="AT40" s="54">
        <f t="shared" si="9"/>
        <v>-112.39999999999999</v>
      </c>
      <c r="AU40" s="54">
        <f t="shared" si="9"/>
        <v>199.6</v>
      </c>
      <c r="AV40" s="16">
        <f t="shared" si="9"/>
        <v>369.30000000000007</v>
      </c>
      <c r="AW40" s="19">
        <f t="shared" si="9"/>
        <v>351.59999999999997</v>
      </c>
      <c r="AX40" s="5">
        <v>274.2</v>
      </c>
      <c r="AY40" s="5">
        <v>228.39999999999998</v>
      </c>
      <c r="AZ40" s="5">
        <v>-213.89999999999998</v>
      </c>
      <c r="BA40" s="18">
        <v>379.6</v>
      </c>
      <c r="BB40" s="53">
        <v>-108.29999999999995</v>
      </c>
      <c r="BC40" s="53">
        <v>272.7</v>
      </c>
      <c r="BD40" s="15">
        <f>SUM(BD41:BD47)</f>
        <v>-178.79999999999998</v>
      </c>
      <c r="BE40" s="52">
        <v>66.1</v>
      </c>
      <c r="BF40" s="53">
        <v>-180.70000000000005</v>
      </c>
      <c r="BG40" s="20">
        <v>-80.19999999999999</v>
      </c>
      <c r="BH40" s="53">
        <f>SUM(BH41:BH47)</f>
        <v>107.6</v>
      </c>
      <c r="BI40" s="6">
        <v>290.3</v>
      </c>
      <c r="BJ40" s="6">
        <v>877.0999999999999</v>
      </c>
      <c r="BK40" s="6">
        <v>540.8</v>
      </c>
      <c r="BL40" s="6">
        <v>373.8000000000002</v>
      </c>
      <c r="BM40" s="70">
        <v>466.2999999999999</v>
      </c>
      <c r="BN40" s="53">
        <v>-988.5999999999999</v>
      </c>
      <c r="BO40" s="53">
        <v>-891.1</v>
      </c>
      <c r="BP40" s="20">
        <v>143.4000000000001</v>
      </c>
      <c r="BQ40" s="70">
        <v>551.4</v>
      </c>
      <c r="BR40" s="20">
        <v>-203.60000000000002</v>
      </c>
      <c r="BS40" s="6">
        <v>39.70000000000016</v>
      </c>
      <c r="BT40" s="6">
        <v>323.89999999999986</v>
      </c>
      <c r="BU40" s="17">
        <v>177.2000000000001</v>
      </c>
      <c r="BV40" s="15">
        <v>531.2</v>
      </c>
      <c r="BW40" s="32">
        <v>-35.70000000000016</v>
      </c>
      <c r="BX40" s="6">
        <v>-277.7999999999998</v>
      </c>
      <c r="BY40" s="28"/>
      <c r="CA40" s="28"/>
      <c r="CC40" s="28"/>
      <c r="CD40" s="28"/>
    </row>
    <row r="41" spans="3:82" s="1" customFormat="1" ht="15.75">
      <c r="C41" s="1" t="s">
        <v>60</v>
      </c>
      <c r="D41" s="7">
        <v>3212</v>
      </c>
      <c r="E41" s="11">
        <v>56.7</v>
      </c>
      <c r="F41" s="7">
        <v>-36.1</v>
      </c>
      <c r="G41" s="7">
        <v>137.2</v>
      </c>
      <c r="H41" s="34">
        <v>-53.3</v>
      </c>
      <c r="I41" s="11">
        <v>168.7</v>
      </c>
      <c r="J41" s="7">
        <v>-93.8</v>
      </c>
      <c r="K41" s="7">
        <v>147.3</v>
      </c>
      <c r="L41" s="7">
        <v>-134.4</v>
      </c>
      <c r="M41" s="13">
        <v>-12.9</v>
      </c>
      <c r="N41" s="8">
        <v>-37</v>
      </c>
      <c r="O41" s="7">
        <v>-113.4</v>
      </c>
      <c r="P41" s="3">
        <v>579.5</v>
      </c>
      <c r="Q41" s="73">
        <v>-107</v>
      </c>
      <c r="R41" s="59">
        <v>-378</v>
      </c>
      <c r="S41" s="8">
        <v>-38.2</v>
      </c>
      <c r="T41" s="3">
        <v>120.5</v>
      </c>
      <c r="U41" s="13">
        <v>396.4</v>
      </c>
      <c r="V41" s="8">
        <v>-268.8</v>
      </c>
      <c r="W41" s="8">
        <v>125.69999999999995</v>
      </c>
      <c r="X41" s="8">
        <v>-144.2999999999999</v>
      </c>
      <c r="Y41" s="19">
        <v>228.29999999999995</v>
      </c>
      <c r="Z41" s="5">
        <v>27.700000000000045</v>
      </c>
      <c r="AA41" s="5">
        <v>-15.199999999999989</v>
      </c>
      <c r="AB41" s="48">
        <v>-237.8</v>
      </c>
      <c r="AC41" s="16">
        <v>227.7</v>
      </c>
      <c r="AD41" s="5">
        <v>87</v>
      </c>
      <c r="AE41" s="6">
        <v>-86.5</v>
      </c>
      <c r="AF41" s="5">
        <v>-49.69999999999999</v>
      </c>
      <c r="AG41" s="18">
        <v>230.40000000000003</v>
      </c>
      <c r="AH41" s="5">
        <v>-198.80000000000004</v>
      </c>
      <c r="AI41" s="5">
        <v>-19.199999999999978</v>
      </c>
      <c r="AJ41" s="40">
        <v>-399.20000000000005</v>
      </c>
      <c r="AK41" s="19">
        <v>196.7</v>
      </c>
      <c r="AL41" s="5">
        <v>-184.7</v>
      </c>
      <c r="AM41" s="6">
        <v>326.7</v>
      </c>
      <c r="AN41" s="5">
        <v>-191.40000000000003</v>
      </c>
      <c r="AO41" s="18">
        <f>'[1]Table3'!$D$50</f>
        <v>208.60000000000002</v>
      </c>
      <c r="AP41" s="3">
        <v>180.5</v>
      </c>
      <c r="AQ41" s="3">
        <v>-39.89999999999998</v>
      </c>
      <c r="AR41" s="45">
        <v>-161.20000000000005</v>
      </c>
      <c r="AS41" s="24">
        <v>-72.39999999999998</v>
      </c>
      <c r="AT41" s="4">
        <v>-178.7</v>
      </c>
      <c r="AU41" s="4">
        <v>70.5</v>
      </c>
      <c r="AV41" s="8">
        <v>262.40000000000003</v>
      </c>
      <c r="AW41" s="14">
        <v>225</v>
      </c>
      <c r="AX41" s="3">
        <v>66.59999999999991</v>
      </c>
      <c r="AY41" s="3">
        <v>94.30000000000007</v>
      </c>
      <c r="AZ41" s="3">
        <v>-532.1</v>
      </c>
      <c r="BA41" s="13">
        <v>339.20000000000005</v>
      </c>
      <c r="BB41" s="28">
        <v>-158.39999999999998</v>
      </c>
      <c r="BC41" s="28">
        <v>265.79999999999995</v>
      </c>
      <c r="BD41" s="7">
        <v>-343.4</v>
      </c>
      <c r="BE41" s="10">
        <v>28.5</v>
      </c>
      <c r="BF41" s="28">
        <v>-201.20000000000005</v>
      </c>
      <c r="BG41" s="1">
        <v>-129.5</v>
      </c>
      <c r="BH41" s="28">
        <v>84.69999999999999</v>
      </c>
      <c r="BI41" s="24">
        <v>273.7</v>
      </c>
      <c r="BJ41" s="7">
        <v>839.3999999999999</v>
      </c>
      <c r="BK41" s="7">
        <v>474.5</v>
      </c>
      <c r="BL41" s="8">
        <v>280.10000000000014</v>
      </c>
      <c r="BM41" s="51">
        <v>410.0999999999999</v>
      </c>
      <c r="BN41" s="28">
        <v>-1075.5</v>
      </c>
      <c r="BO41" s="28">
        <v>-902.2</v>
      </c>
      <c r="BP41" s="1">
        <v>137.70000000000005</v>
      </c>
      <c r="BQ41" s="51">
        <v>559.6999999999999</v>
      </c>
      <c r="BR41" s="1">
        <v>-211.29999999999995</v>
      </c>
      <c r="BS41" s="8">
        <v>-10.899999999999864</v>
      </c>
      <c r="BT41" s="8">
        <v>28.699999999999875</v>
      </c>
      <c r="BU41" s="11">
        <v>241.4000000000001</v>
      </c>
      <c r="BV41" s="7">
        <v>514.3</v>
      </c>
      <c r="BW41" s="32">
        <v>-72.90000000000009</v>
      </c>
      <c r="BX41" s="6">
        <v>-352.89999999999986</v>
      </c>
      <c r="BY41" s="28"/>
      <c r="CA41" s="28"/>
      <c r="CC41" s="28"/>
      <c r="CD41" s="28"/>
    </row>
    <row r="42" spans="3:82" s="1" customFormat="1" ht="15.75">
      <c r="C42" s="1" t="s">
        <v>61</v>
      </c>
      <c r="D42" s="7">
        <v>3213</v>
      </c>
      <c r="E42" s="11">
        <v>0</v>
      </c>
      <c r="F42" s="7">
        <v>0</v>
      </c>
      <c r="G42" s="7">
        <v>0</v>
      </c>
      <c r="H42" s="34">
        <v>0</v>
      </c>
      <c r="I42" s="11">
        <v>0</v>
      </c>
      <c r="J42" s="7">
        <v>0</v>
      </c>
      <c r="K42" s="7">
        <v>0</v>
      </c>
      <c r="L42" s="7">
        <v>0</v>
      </c>
      <c r="M42" s="13">
        <v>0</v>
      </c>
      <c r="N42" s="8">
        <v>0</v>
      </c>
      <c r="O42" s="7">
        <v>0</v>
      </c>
      <c r="P42" s="3">
        <v>0</v>
      </c>
      <c r="Q42" s="73">
        <v>0</v>
      </c>
      <c r="R42" s="59">
        <v>0</v>
      </c>
      <c r="S42" s="8">
        <v>0</v>
      </c>
      <c r="T42" s="3">
        <v>0</v>
      </c>
      <c r="U42" s="13">
        <v>0</v>
      </c>
      <c r="V42" s="8">
        <v>0</v>
      </c>
      <c r="W42" s="8">
        <v>0</v>
      </c>
      <c r="X42" s="8">
        <v>0</v>
      </c>
      <c r="Y42" s="14">
        <v>0</v>
      </c>
      <c r="Z42" s="3">
        <v>0</v>
      </c>
      <c r="AA42" s="3">
        <v>0</v>
      </c>
      <c r="AB42" s="43">
        <v>0</v>
      </c>
      <c r="AC42" s="4">
        <v>0</v>
      </c>
      <c r="AD42" s="3">
        <v>0</v>
      </c>
      <c r="AE42" s="8">
        <v>0</v>
      </c>
      <c r="AF42" s="3">
        <v>0</v>
      </c>
      <c r="AG42" s="13">
        <v>0</v>
      </c>
      <c r="AH42" s="3">
        <v>0</v>
      </c>
      <c r="AI42" s="3">
        <v>0</v>
      </c>
      <c r="AJ42" s="36">
        <v>0</v>
      </c>
      <c r="AK42" s="14">
        <v>0</v>
      </c>
      <c r="AL42" s="3">
        <v>0</v>
      </c>
      <c r="AM42" s="8">
        <v>0</v>
      </c>
      <c r="AN42" s="3">
        <v>0</v>
      </c>
      <c r="AO42" s="13">
        <v>0</v>
      </c>
      <c r="AP42" s="3">
        <v>0</v>
      </c>
      <c r="AQ42" s="3">
        <v>0</v>
      </c>
      <c r="AR42" s="26">
        <v>0</v>
      </c>
      <c r="AS42" s="24">
        <v>0</v>
      </c>
      <c r="AT42" s="4">
        <v>0</v>
      </c>
      <c r="AU42" s="4">
        <v>0</v>
      </c>
      <c r="AV42" s="8">
        <v>0</v>
      </c>
      <c r="AW42" s="14">
        <v>0</v>
      </c>
      <c r="AX42" s="3">
        <v>0</v>
      </c>
      <c r="AY42" s="3">
        <v>0</v>
      </c>
      <c r="AZ42" s="3">
        <v>0</v>
      </c>
      <c r="BA42" s="13">
        <v>0</v>
      </c>
      <c r="BB42" s="28">
        <v>0</v>
      </c>
      <c r="BC42" s="28">
        <v>0</v>
      </c>
      <c r="BD42" s="28">
        <v>0</v>
      </c>
      <c r="BE42" s="10">
        <v>0</v>
      </c>
      <c r="BF42" s="28">
        <v>0</v>
      </c>
      <c r="BG42" s="1">
        <v>0</v>
      </c>
      <c r="BH42" s="28">
        <v>0</v>
      </c>
      <c r="BI42" s="24">
        <v>0</v>
      </c>
      <c r="BJ42" s="12">
        <v>0</v>
      </c>
      <c r="BK42" s="12">
        <v>0</v>
      </c>
      <c r="BL42" s="8">
        <v>0</v>
      </c>
      <c r="BM42" s="51">
        <v>0</v>
      </c>
      <c r="BN42" s="28">
        <v>0</v>
      </c>
      <c r="BO42" s="28">
        <v>0</v>
      </c>
      <c r="BP42" s="1">
        <v>0</v>
      </c>
      <c r="BQ42" s="51">
        <v>0</v>
      </c>
      <c r="BR42" s="28">
        <v>0</v>
      </c>
      <c r="BS42" s="8">
        <v>0</v>
      </c>
      <c r="BT42" s="8">
        <v>0</v>
      </c>
      <c r="BU42" s="82">
        <v>0</v>
      </c>
      <c r="BV42" s="31">
        <v>0</v>
      </c>
      <c r="BW42" s="31">
        <v>0</v>
      </c>
      <c r="BX42" s="8">
        <v>0</v>
      </c>
      <c r="BY42" s="28"/>
      <c r="CA42" s="28"/>
      <c r="CC42" s="28"/>
      <c r="CD42" s="28"/>
    </row>
    <row r="43" spans="3:82" s="1" customFormat="1" ht="15.75">
      <c r="C43" s="1" t="s">
        <v>62</v>
      </c>
      <c r="D43" s="7">
        <v>3214</v>
      </c>
      <c r="E43" s="11">
        <v>76.3</v>
      </c>
      <c r="F43" s="7">
        <v>46.4</v>
      </c>
      <c r="G43" s="7">
        <v>-0.29999999999999716</v>
      </c>
      <c r="H43" s="34">
        <v>37.5</v>
      </c>
      <c r="I43" s="11">
        <v>66.5</v>
      </c>
      <c r="J43" s="7">
        <v>50.3</v>
      </c>
      <c r="K43" s="7">
        <v>69.4</v>
      </c>
      <c r="L43" s="7">
        <v>-129.9</v>
      </c>
      <c r="M43" s="13">
        <v>17.5</v>
      </c>
      <c r="N43" s="8">
        <v>24</v>
      </c>
      <c r="O43" s="7">
        <v>50.3</v>
      </c>
      <c r="P43" s="3">
        <v>33.7</v>
      </c>
      <c r="Q43" s="73">
        <v>-72.2</v>
      </c>
      <c r="R43" s="59">
        <v>115.3</v>
      </c>
      <c r="S43" s="8">
        <v>8.3</v>
      </c>
      <c r="T43" s="3">
        <v>13.3</v>
      </c>
      <c r="U43" s="13">
        <v>-5.899999999999999</v>
      </c>
      <c r="V43" s="8">
        <v>7.399999999999999</v>
      </c>
      <c r="W43" s="8">
        <v>57.6</v>
      </c>
      <c r="X43" s="8">
        <v>106.69999999999999</v>
      </c>
      <c r="Y43" s="14">
        <v>9.099999999999998</v>
      </c>
      <c r="Z43" s="3">
        <v>6.099999999999998</v>
      </c>
      <c r="AA43" s="3">
        <v>29.5</v>
      </c>
      <c r="AB43" s="43">
        <v>241.60000000000002</v>
      </c>
      <c r="AC43" s="4">
        <v>19.9</v>
      </c>
      <c r="AD43" s="3">
        <v>57.50000000000001</v>
      </c>
      <c r="AE43" s="8">
        <v>186.6</v>
      </c>
      <c r="AF43" s="3">
        <v>45.299999999999955</v>
      </c>
      <c r="AG43" s="13">
        <v>73.39999999999999</v>
      </c>
      <c r="AH43" s="3">
        <v>-13.799999999999983</v>
      </c>
      <c r="AI43" s="3">
        <v>14.200000000000003</v>
      </c>
      <c r="AJ43" s="36">
        <v>4.799999999999983</v>
      </c>
      <c r="AK43" s="14">
        <v>-0.09999999999999787</v>
      </c>
      <c r="AL43" s="3">
        <v>-2.5000000000000036</v>
      </c>
      <c r="AM43" s="8">
        <v>13.000000000000007</v>
      </c>
      <c r="AN43" s="3">
        <v>23.299999999999997</v>
      </c>
      <c r="AO43" s="13">
        <f>'[1]Table3'!$D$52</f>
        <v>8.6</v>
      </c>
      <c r="AP43" s="3">
        <v>20.699999999999996</v>
      </c>
      <c r="AQ43" s="3">
        <v>39.10000000000001</v>
      </c>
      <c r="AR43" s="26">
        <v>40.89999999999998</v>
      </c>
      <c r="AS43" s="24">
        <v>62.800000000000004</v>
      </c>
      <c r="AT43" s="4">
        <v>30.500000000000007</v>
      </c>
      <c r="AU43" s="4">
        <v>74.69999999999999</v>
      </c>
      <c r="AV43" s="8">
        <v>29.69999999999999</v>
      </c>
      <c r="AW43" s="14">
        <v>52.4</v>
      </c>
      <c r="AX43" s="3">
        <v>100.79999999999998</v>
      </c>
      <c r="AY43" s="3">
        <v>34.30000000000001</v>
      </c>
      <c r="AZ43" s="3">
        <v>26.099999999999994</v>
      </c>
      <c r="BA43" s="13">
        <v>33.7</v>
      </c>
      <c r="BB43" s="28">
        <v>32.2</v>
      </c>
      <c r="BC43" s="28">
        <v>18.099999999999994</v>
      </c>
      <c r="BD43" s="7">
        <v>59.5</v>
      </c>
      <c r="BE43" s="10">
        <v>37.6</v>
      </c>
      <c r="BF43" s="28">
        <v>20.5</v>
      </c>
      <c r="BG43" s="1">
        <v>49.300000000000004</v>
      </c>
      <c r="BH43" s="28">
        <v>22.900000000000006</v>
      </c>
      <c r="BI43" s="24">
        <v>16.599999999999998</v>
      </c>
      <c r="BJ43" s="12">
        <v>37.7</v>
      </c>
      <c r="BK43" s="7">
        <v>66.30000000000001</v>
      </c>
      <c r="BL43" s="8">
        <v>93.7</v>
      </c>
      <c r="BM43" s="51">
        <v>56.2</v>
      </c>
      <c r="BN43" s="28">
        <v>86.89999999999999</v>
      </c>
      <c r="BO43" s="28">
        <v>11.100000000000023</v>
      </c>
      <c r="BP43" s="1">
        <v>5.69999999999996</v>
      </c>
      <c r="BQ43" s="51">
        <v>-8.3</v>
      </c>
      <c r="BR43" s="1">
        <v>7.700000000000006</v>
      </c>
      <c r="BS43" s="8">
        <v>50.59999999999998</v>
      </c>
      <c r="BT43" s="8">
        <v>295.2</v>
      </c>
      <c r="BU43" s="11">
        <v>-64.2</v>
      </c>
      <c r="BV43" s="7">
        <v>16.90000000000002</v>
      </c>
      <c r="BW43" s="31">
        <v>37.19999999999996</v>
      </c>
      <c r="BX43" s="8">
        <v>64.9</v>
      </c>
      <c r="BY43" s="28"/>
      <c r="CA43" s="28"/>
      <c r="CC43" s="28"/>
      <c r="CD43" s="28"/>
    </row>
    <row r="44" spans="3:82" s="1" customFormat="1" ht="15.75">
      <c r="C44" s="1" t="s">
        <v>63</v>
      </c>
      <c r="D44" s="7">
        <v>3215</v>
      </c>
      <c r="E44" s="13">
        <v>0</v>
      </c>
      <c r="F44" s="8">
        <v>0</v>
      </c>
      <c r="G44" s="8">
        <v>0</v>
      </c>
      <c r="H44" s="36">
        <v>0</v>
      </c>
      <c r="I44" s="13">
        <v>0</v>
      </c>
      <c r="J44" s="8">
        <v>0</v>
      </c>
      <c r="K44" s="8">
        <v>0</v>
      </c>
      <c r="L44" s="8">
        <v>0</v>
      </c>
      <c r="M44" s="13">
        <v>0</v>
      </c>
      <c r="N44" s="8">
        <v>541.7</v>
      </c>
      <c r="O44" s="7">
        <v>0.6999999999999318</v>
      </c>
      <c r="P44" s="3">
        <v>-483.6</v>
      </c>
      <c r="Q44" s="73">
        <v>0</v>
      </c>
      <c r="R44" s="59">
        <v>-139.8</v>
      </c>
      <c r="S44" s="8">
        <v>20.2</v>
      </c>
      <c r="T44" s="3">
        <v>-41.9</v>
      </c>
      <c r="U44" s="13">
        <v>0.2</v>
      </c>
      <c r="V44" s="8">
        <v>1.9000000000000001</v>
      </c>
      <c r="W44" s="8">
        <v>9</v>
      </c>
      <c r="X44" s="8">
        <v>71.5</v>
      </c>
      <c r="Y44" s="14">
        <v>17.4</v>
      </c>
      <c r="Z44" s="3">
        <v>38.1</v>
      </c>
      <c r="AA44" s="3">
        <v>22.599999999999994</v>
      </c>
      <c r="AB44" s="43">
        <v>-78.1</v>
      </c>
      <c r="AC44" s="4">
        <v>0</v>
      </c>
      <c r="AD44" s="3">
        <v>0</v>
      </c>
      <c r="AE44" s="8">
        <v>0</v>
      </c>
      <c r="AF44" s="3">
        <v>0</v>
      </c>
      <c r="AG44" s="13">
        <v>0</v>
      </c>
      <c r="AH44" s="3">
        <v>48.4</v>
      </c>
      <c r="AI44" s="3">
        <v>18.500000000000007</v>
      </c>
      <c r="AJ44" s="36">
        <v>91.69999999999999</v>
      </c>
      <c r="AK44" s="14">
        <v>12</v>
      </c>
      <c r="AL44" s="3">
        <v>26.4</v>
      </c>
      <c r="AM44" s="8">
        <v>43.800000000000004</v>
      </c>
      <c r="AN44" s="3">
        <v>84.2</v>
      </c>
      <c r="AO44" s="13">
        <f>'[1]Table3'!$D$53</f>
        <v>61.6</v>
      </c>
      <c r="AP44" s="3">
        <v>57.800000000000004</v>
      </c>
      <c r="AQ44" s="3">
        <v>66.9</v>
      </c>
      <c r="AR44" s="26">
        <v>77.30000000000001</v>
      </c>
      <c r="AS44" s="24">
        <v>41.8</v>
      </c>
      <c r="AT44" s="4">
        <v>35.8</v>
      </c>
      <c r="AU44" s="4">
        <v>54.400000000000006</v>
      </c>
      <c r="AV44" s="8">
        <v>77.20000000000002</v>
      </c>
      <c r="AW44" s="14">
        <v>74.2</v>
      </c>
      <c r="AX44" s="3">
        <v>106.8</v>
      </c>
      <c r="AY44" s="3">
        <v>99.79999999999995</v>
      </c>
      <c r="AZ44" s="3">
        <v>292.1</v>
      </c>
      <c r="BA44" s="13">
        <v>6.7</v>
      </c>
      <c r="BB44" s="28">
        <v>17.9</v>
      </c>
      <c r="BC44" s="28">
        <v>-11.2</v>
      </c>
      <c r="BD44" s="7">
        <v>105.1</v>
      </c>
      <c r="BE44" s="10">
        <v>0</v>
      </c>
      <c r="BF44" s="28">
        <v>0</v>
      </c>
      <c r="BG44" s="1">
        <v>0</v>
      </c>
      <c r="BH44" s="28">
        <v>0</v>
      </c>
      <c r="BI44" s="24">
        <v>0</v>
      </c>
      <c r="BJ44" s="12">
        <v>0</v>
      </c>
      <c r="BK44" s="12">
        <v>0</v>
      </c>
      <c r="BL44" s="8">
        <v>0</v>
      </c>
      <c r="BM44" s="51">
        <v>0</v>
      </c>
      <c r="BN44" s="28">
        <v>0</v>
      </c>
      <c r="BO44" s="28">
        <v>0</v>
      </c>
      <c r="BP44" s="28">
        <v>0</v>
      </c>
      <c r="BQ44" s="51">
        <v>0</v>
      </c>
      <c r="BR44" s="28">
        <v>0</v>
      </c>
      <c r="BS44" s="8">
        <v>0</v>
      </c>
      <c r="BT44" s="8">
        <v>0</v>
      </c>
      <c r="BU44" s="13">
        <v>0</v>
      </c>
      <c r="BV44" s="8">
        <v>0</v>
      </c>
      <c r="BW44" s="31">
        <v>0</v>
      </c>
      <c r="BX44" s="8">
        <v>0</v>
      </c>
      <c r="BY44" s="28"/>
      <c r="CA44" s="28"/>
      <c r="CC44" s="28"/>
      <c r="CD44" s="28"/>
    </row>
    <row r="45" spans="3:82" s="1" customFormat="1" ht="15.75">
      <c r="C45" s="1" t="s">
        <v>64</v>
      </c>
      <c r="D45" s="7">
        <v>3216</v>
      </c>
      <c r="E45" s="13">
        <v>0</v>
      </c>
      <c r="F45" s="8">
        <v>0</v>
      </c>
      <c r="G45" s="8">
        <v>0</v>
      </c>
      <c r="H45" s="36">
        <v>0</v>
      </c>
      <c r="I45" s="13">
        <v>0</v>
      </c>
      <c r="J45" s="8">
        <v>0</v>
      </c>
      <c r="K45" s="8">
        <v>0</v>
      </c>
      <c r="L45" s="8">
        <v>0</v>
      </c>
      <c r="M45" s="13">
        <v>0</v>
      </c>
      <c r="N45" s="8">
        <v>0</v>
      </c>
      <c r="O45" s="8">
        <v>0</v>
      </c>
      <c r="P45" s="3">
        <v>0</v>
      </c>
      <c r="Q45" s="73">
        <v>0</v>
      </c>
      <c r="R45" s="59">
        <v>0</v>
      </c>
      <c r="S45" s="8">
        <v>0</v>
      </c>
      <c r="T45" s="3">
        <v>0</v>
      </c>
      <c r="U45" s="13">
        <v>0</v>
      </c>
      <c r="V45" s="8">
        <v>0</v>
      </c>
      <c r="W45" s="8">
        <v>0</v>
      </c>
      <c r="X45" s="8">
        <v>0</v>
      </c>
      <c r="Y45" s="14">
        <v>0</v>
      </c>
      <c r="Z45" s="3">
        <v>0</v>
      </c>
      <c r="AA45" s="3">
        <v>0</v>
      </c>
      <c r="AB45" s="43">
        <v>0</v>
      </c>
      <c r="AC45" s="4">
        <v>0</v>
      </c>
      <c r="AD45" s="3">
        <v>0</v>
      </c>
      <c r="AE45" s="8">
        <v>0</v>
      </c>
      <c r="AF45" s="3">
        <v>0</v>
      </c>
      <c r="AG45" s="13">
        <v>0</v>
      </c>
      <c r="AH45" s="3">
        <v>0</v>
      </c>
      <c r="AI45" s="3">
        <v>0</v>
      </c>
      <c r="AJ45" s="36">
        <v>0</v>
      </c>
      <c r="AK45" s="14">
        <v>0</v>
      </c>
      <c r="AL45" s="3">
        <v>0</v>
      </c>
      <c r="AM45" s="8">
        <v>0</v>
      </c>
      <c r="AN45" s="3">
        <v>0</v>
      </c>
      <c r="AO45" s="13">
        <v>0</v>
      </c>
      <c r="AP45" s="3">
        <v>0</v>
      </c>
      <c r="AQ45" s="3">
        <v>0</v>
      </c>
      <c r="AR45" s="26">
        <v>0</v>
      </c>
      <c r="AS45" s="24">
        <v>0</v>
      </c>
      <c r="AT45" s="4">
        <v>0</v>
      </c>
      <c r="AU45" s="4">
        <v>0</v>
      </c>
      <c r="AV45" s="8">
        <v>0</v>
      </c>
      <c r="AW45" s="14">
        <v>0</v>
      </c>
      <c r="AX45" s="3">
        <v>0</v>
      </c>
      <c r="AY45" s="3">
        <v>0</v>
      </c>
      <c r="AZ45" s="3">
        <v>0</v>
      </c>
      <c r="BA45" s="13">
        <v>0</v>
      </c>
      <c r="BB45" s="28">
        <v>0</v>
      </c>
      <c r="BC45" s="28">
        <v>0</v>
      </c>
      <c r="BD45" s="7">
        <v>0</v>
      </c>
      <c r="BE45" s="10">
        <v>0</v>
      </c>
      <c r="BF45" s="28">
        <v>0</v>
      </c>
      <c r="BG45" s="1">
        <v>0</v>
      </c>
      <c r="BH45" s="28">
        <v>0</v>
      </c>
      <c r="BI45" s="24">
        <v>0</v>
      </c>
      <c r="BJ45" s="12">
        <v>0</v>
      </c>
      <c r="BK45" s="12">
        <v>0</v>
      </c>
      <c r="BL45" s="8">
        <v>0</v>
      </c>
      <c r="BM45" s="51">
        <v>0</v>
      </c>
      <c r="BN45" s="28">
        <v>0</v>
      </c>
      <c r="BO45" s="28">
        <v>0</v>
      </c>
      <c r="BP45" s="28">
        <v>0</v>
      </c>
      <c r="BQ45" s="51">
        <v>0</v>
      </c>
      <c r="BR45" s="28">
        <v>0</v>
      </c>
      <c r="BS45" s="8">
        <v>0</v>
      </c>
      <c r="BT45" s="8">
        <v>0</v>
      </c>
      <c r="BU45" s="13">
        <v>0</v>
      </c>
      <c r="BV45" s="8">
        <v>0</v>
      </c>
      <c r="BW45" s="31">
        <v>0</v>
      </c>
      <c r="BX45" s="8">
        <v>0</v>
      </c>
      <c r="BY45" s="28"/>
      <c r="CA45" s="28"/>
      <c r="CC45" s="28"/>
      <c r="CD45" s="28"/>
    </row>
    <row r="46" spans="3:82" s="1" customFormat="1" ht="15.75">
      <c r="C46" s="1" t="s">
        <v>65</v>
      </c>
      <c r="D46" s="7">
        <v>3217</v>
      </c>
      <c r="E46" s="13">
        <v>0</v>
      </c>
      <c r="F46" s="8">
        <v>0</v>
      </c>
      <c r="G46" s="8">
        <v>0</v>
      </c>
      <c r="H46" s="36">
        <v>0</v>
      </c>
      <c r="I46" s="13">
        <v>0</v>
      </c>
      <c r="J46" s="8">
        <v>0</v>
      </c>
      <c r="K46" s="8">
        <v>0</v>
      </c>
      <c r="L46" s="8">
        <v>0</v>
      </c>
      <c r="M46" s="13">
        <v>0</v>
      </c>
      <c r="N46" s="8">
        <v>0</v>
      </c>
      <c r="O46" s="8">
        <v>0</v>
      </c>
      <c r="P46" s="3">
        <v>0</v>
      </c>
      <c r="Q46" s="73">
        <v>0</v>
      </c>
      <c r="R46" s="59">
        <v>0</v>
      </c>
      <c r="S46" s="8">
        <v>0</v>
      </c>
      <c r="T46" s="3">
        <v>0</v>
      </c>
      <c r="U46" s="13">
        <v>0</v>
      </c>
      <c r="V46" s="8">
        <v>0</v>
      </c>
      <c r="W46" s="8">
        <v>0</v>
      </c>
      <c r="X46" s="8">
        <v>0</v>
      </c>
      <c r="Y46" s="14">
        <v>0</v>
      </c>
      <c r="Z46" s="3">
        <v>0</v>
      </c>
      <c r="AA46" s="3">
        <v>0</v>
      </c>
      <c r="AB46" s="43">
        <v>0</v>
      </c>
      <c r="AC46" s="4">
        <v>0</v>
      </c>
      <c r="AD46" s="3">
        <v>0</v>
      </c>
      <c r="AE46" s="8">
        <v>0</v>
      </c>
      <c r="AF46" s="3">
        <v>0</v>
      </c>
      <c r="AG46" s="13">
        <v>0</v>
      </c>
      <c r="AH46" s="3">
        <v>0</v>
      </c>
      <c r="AI46" s="3">
        <v>0</v>
      </c>
      <c r="AJ46" s="36">
        <v>0</v>
      </c>
      <c r="AK46" s="14">
        <v>0</v>
      </c>
      <c r="AL46" s="3">
        <v>0</v>
      </c>
      <c r="AM46" s="8">
        <v>0</v>
      </c>
      <c r="AN46" s="3">
        <v>0</v>
      </c>
      <c r="AO46" s="13">
        <v>0</v>
      </c>
      <c r="AP46" s="3">
        <v>0</v>
      </c>
      <c r="AQ46" s="3">
        <v>0</v>
      </c>
      <c r="AR46" s="26">
        <v>0</v>
      </c>
      <c r="AS46" s="24">
        <v>0</v>
      </c>
      <c r="AT46" s="4">
        <v>0</v>
      </c>
      <c r="AU46" s="4">
        <v>0</v>
      </c>
      <c r="AV46" s="8">
        <v>0</v>
      </c>
      <c r="AW46" s="14">
        <v>0</v>
      </c>
      <c r="AX46" s="3">
        <v>0</v>
      </c>
      <c r="AY46" s="3">
        <v>0</v>
      </c>
      <c r="AZ46" s="3">
        <v>0</v>
      </c>
      <c r="BA46" s="13">
        <v>0</v>
      </c>
      <c r="BB46" s="28">
        <v>0</v>
      </c>
      <c r="BC46" s="28">
        <v>0</v>
      </c>
      <c r="BD46" s="7">
        <v>0</v>
      </c>
      <c r="BE46" s="10">
        <v>0</v>
      </c>
      <c r="BF46" s="28">
        <v>0</v>
      </c>
      <c r="BG46" s="1">
        <v>0</v>
      </c>
      <c r="BH46" s="28">
        <v>0</v>
      </c>
      <c r="BI46" s="24">
        <v>0</v>
      </c>
      <c r="BJ46" s="12">
        <v>0</v>
      </c>
      <c r="BK46" s="12">
        <v>0</v>
      </c>
      <c r="BL46" s="8">
        <v>0</v>
      </c>
      <c r="BM46" s="51">
        <v>0</v>
      </c>
      <c r="BN46" s="28">
        <v>0</v>
      </c>
      <c r="BO46" s="28">
        <v>0</v>
      </c>
      <c r="BP46" s="28">
        <v>0</v>
      </c>
      <c r="BQ46" s="51">
        <v>0</v>
      </c>
      <c r="BR46" s="28">
        <v>0</v>
      </c>
      <c r="BS46" s="8">
        <v>0</v>
      </c>
      <c r="BT46" s="8">
        <v>0</v>
      </c>
      <c r="BU46" s="13">
        <v>0</v>
      </c>
      <c r="BV46" s="8">
        <v>0</v>
      </c>
      <c r="BW46" s="31">
        <v>0</v>
      </c>
      <c r="BX46" s="8">
        <v>0</v>
      </c>
      <c r="BY46" s="28"/>
      <c r="CA46" s="28"/>
      <c r="CC46" s="28"/>
      <c r="CD46" s="28"/>
    </row>
    <row r="47" spans="3:82" s="1" customFormat="1" ht="15.75">
      <c r="C47" s="1" t="s">
        <v>66</v>
      </c>
      <c r="D47" s="7">
        <v>3218</v>
      </c>
      <c r="E47" s="13">
        <v>0</v>
      </c>
      <c r="F47" s="8">
        <v>0</v>
      </c>
      <c r="G47" s="8">
        <v>0</v>
      </c>
      <c r="H47" s="36">
        <v>0</v>
      </c>
      <c r="I47" s="13">
        <v>0</v>
      </c>
      <c r="J47" s="8">
        <v>0</v>
      </c>
      <c r="K47" s="8">
        <v>0</v>
      </c>
      <c r="L47" s="8">
        <v>0</v>
      </c>
      <c r="M47" s="13">
        <v>0</v>
      </c>
      <c r="N47" s="8">
        <v>0</v>
      </c>
      <c r="O47" s="8">
        <v>0</v>
      </c>
      <c r="P47" s="3">
        <v>0</v>
      </c>
      <c r="Q47" s="73">
        <v>0</v>
      </c>
      <c r="R47" s="59">
        <v>0</v>
      </c>
      <c r="S47" s="8">
        <v>0</v>
      </c>
      <c r="T47" s="3">
        <v>0</v>
      </c>
      <c r="U47" s="13">
        <v>0</v>
      </c>
      <c r="V47" s="8">
        <v>0</v>
      </c>
      <c r="W47" s="8">
        <v>0</v>
      </c>
      <c r="X47" s="8">
        <v>0</v>
      </c>
      <c r="Y47" s="14">
        <v>0</v>
      </c>
      <c r="Z47" s="3">
        <v>0</v>
      </c>
      <c r="AA47" s="3">
        <v>0</v>
      </c>
      <c r="AB47" s="43">
        <v>0</v>
      </c>
      <c r="AC47" s="4">
        <v>0</v>
      </c>
      <c r="AD47" s="3">
        <v>0</v>
      </c>
      <c r="AE47" s="8">
        <v>0</v>
      </c>
      <c r="AF47" s="3">
        <v>0</v>
      </c>
      <c r="AG47" s="13">
        <v>0</v>
      </c>
      <c r="AH47" s="3">
        <v>0</v>
      </c>
      <c r="AI47" s="3">
        <v>0</v>
      </c>
      <c r="AJ47" s="36">
        <v>-22.6</v>
      </c>
      <c r="AK47" s="14">
        <v>0</v>
      </c>
      <c r="AL47" s="3">
        <v>-11.9</v>
      </c>
      <c r="AM47" s="8">
        <v>-5.1</v>
      </c>
      <c r="AN47" s="3">
        <v>17</v>
      </c>
      <c r="AO47" s="13">
        <v>0</v>
      </c>
      <c r="AP47" s="3">
        <v>0</v>
      </c>
      <c r="AQ47" s="3">
        <v>0</v>
      </c>
      <c r="AR47" s="26">
        <v>0</v>
      </c>
      <c r="AS47" s="24">
        <v>0</v>
      </c>
      <c r="AT47" s="4">
        <v>0</v>
      </c>
      <c r="AU47" s="4">
        <v>0</v>
      </c>
      <c r="AV47" s="8">
        <v>0</v>
      </c>
      <c r="AW47" s="14">
        <v>0</v>
      </c>
      <c r="AX47" s="3">
        <v>0</v>
      </c>
      <c r="AY47" s="3">
        <v>0</v>
      </c>
      <c r="AZ47" s="3">
        <v>0</v>
      </c>
      <c r="BA47" s="13">
        <v>0</v>
      </c>
      <c r="BB47" s="28">
        <v>0</v>
      </c>
      <c r="BC47" s="28">
        <v>0</v>
      </c>
      <c r="BD47" s="7">
        <v>0</v>
      </c>
      <c r="BE47" s="10">
        <v>0</v>
      </c>
      <c r="BF47" s="28">
        <v>0</v>
      </c>
      <c r="BG47" s="1">
        <v>0</v>
      </c>
      <c r="BH47" s="28">
        <v>0</v>
      </c>
      <c r="BI47" s="24">
        <v>0</v>
      </c>
      <c r="BJ47" s="12">
        <v>0</v>
      </c>
      <c r="BK47" s="12">
        <v>0</v>
      </c>
      <c r="BL47" s="8">
        <v>0</v>
      </c>
      <c r="BM47" s="51">
        <v>0</v>
      </c>
      <c r="BN47" s="28">
        <v>0</v>
      </c>
      <c r="BO47" s="28">
        <v>0</v>
      </c>
      <c r="BP47" s="28">
        <v>0</v>
      </c>
      <c r="BQ47" s="51">
        <v>0</v>
      </c>
      <c r="BR47" s="28">
        <v>0</v>
      </c>
      <c r="BS47" s="8">
        <v>0</v>
      </c>
      <c r="BT47" s="8">
        <v>0</v>
      </c>
      <c r="BU47" s="13">
        <v>0</v>
      </c>
      <c r="BV47" s="8">
        <v>0</v>
      </c>
      <c r="BW47" s="31">
        <v>0</v>
      </c>
      <c r="BX47" s="8">
        <v>0</v>
      </c>
      <c r="BY47" s="28"/>
      <c r="CA47" s="28"/>
      <c r="CC47" s="28"/>
      <c r="CD47" s="28"/>
    </row>
    <row r="48" spans="3:82" s="20" customFormat="1" ht="15.75">
      <c r="C48" s="20" t="s">
        <v>25</v>
      </c>
      <c r="D48" s="15">
        <v>322</v>
      </c>
      <c r="E48" s="18">
        <v>0</v>
      </c>
      <c r="F48" s="6">
        <v>0</v>
      </c>
      <c r="G48" s="6">
        <v>0</v>
      </c>
      <c r="H48" s="40">
        <v>0</v>
      </c>
      <c r="I48" s="18">
        <v>0</v>
      </c>
      <c r="J48" s="6">
        <v>0</v>
      </c>
      <c r="K48" s="6">
        <v>0</v>
      </c>
      <c r="L48" s="6">
        <v>0</v>
      </c>
      <c r="M48" s="18">
        <v>0</v>
      </c>
      <c r="N48" s="6">
        <v>0</v>
      </c>
      <c r="O48" s="6">
        <v>0</v>
      </c>
      <c r="P48" s="5">
        <v>0</v>
      </c>
      <c r="Q48" s="71">
        <v>0</v>
      </c>
      <c r="R48" s="72">
        <v>0</v>
      </c>
      <c r="S48" s="6">
        <v>0</v>
      </c>
      <c r="T48" s="5">
        <v>0</v>
      </c>
      <c r="U48" s="18">
        <v>0</v>
      </c>
      <c r="V48" s="6">
        <v>0</v>
      </c>
      <c r="W48" s="6">
        <v>0</v>
      </c>
      <c r="X48" s="6">
        <v>0</v>
      </c>
      <c r="Y48" s="19">
        <v>0</v>
      </c>
      <c r="Z48" s="5">
        <v>0</v>
      </c>
      <c r="AA48" s="5">
        <v>0</v>
      </c>
      <c r="AB48" s="48">
        <v>0</v>
      </c>
      <c r="AC48" s="16">
        <v>0</v>
      </c>
      <c r="AD48" s="5">
        <v>0</v>
      </c>
      <c r="AE48" s="6">
        <v>0</v>
      </c>
      <c r="AF48" s="5">
        <v>0</v>
      </c>
      <c r="AG48" s="18">
        <v>0</v>
      </c>
      <c r="AH48" s="5">
        <v>0</v>
      </c>
      <c r="AI48" s="5">
        <v>0</v>
      </c>
      <c r="AJ48" s="40">
        <v>0</v>
      </c>
      <c r="AK48" s="19">
        <v>0</v>
      </c>
      <c r="AL48" s="5">
        <v>0</v>
      </c>
      <c r="AM48" s="6">
        <v>0</v>
      </c>
      <c r="AN48" s="5">
        <v>0</v>
      </c>
      <c r="AO48" s="18">
        <v>0</v>
      </c>
      <c r="AP48" s="5">
        <v>0</v>
      </c>
      <c r="AQ48" s="5">
        <v>0</v>
      </c>
      <c r="AR48" s="26">
        <v>0</v>
      </c>
      <c r="AS48" s="23">
        <v>0</v>
      </c>
      <c r="AT48" s="16">
        <v>0</v>
      </c>
      <c r="AU48" s="16">
        <v>0</v>
      </c>
      <c r="AV48" s="16">
        <v>0</v>
      </c>
      <c r="AW48" s="19">
        <v>0</v>
      </c>
      <c r="AX48" s="5">
        <v>0</v>
      </c>
      <c r="AY48" s="5">
        <v>0</v>
      </c>
      <c r="AZ48" s="5">
        <v>0</v>
      </c>
      <c r="BA48" s="18">
        <v>0</v>
      </c>
      <c r="BB48" s="53">
        <v>0</v>
      </c>
      <c r="BC48" s="53">
        <v>0</v>
      </c>
      <c r="BD48" s="15">
        <v>0</v>
      </c>
      <c r="BE48" s="52">
        <v>0</v>
      </c>
      <c r="BF48" s="53">
        <v>0</v>
      </c>
      <c r="BG48" s="20">
        <v>0</v>
      </c>
      <c r="BH48" s="53">
        <v>0</v>
      </c>
      <c r="BI48" s="23">
        <v>0</v>
      </c>
      <c r="BJ48" s="16">
        <v>0</v>
      </c>
      <c r="BK48" s="16">
        <v>0</v>
      </c>
      <c r="BL48" s="6">
        <v>0</v>
      </c>
      <c r="BM48" s="70">
        <v>0</v>
      </c>
      <c r="BN48" s="53">
        <v>0</v>
      </c>
      <c r="BO48" s="53">
        <v>0</v>
      </c>
      <c r="BP48" s="53">
        <v>0</v>
      </c>
      <c r="BQ48" s="70">
        <v>0</v>
      </c>
      <c r="BR48" s="53">
        <v>0</v>
      </c>
      <c r="BS48" s="6">
        <v>0</v>
      </c>
      <c r="BT48" s="6">
        <v>0</v>
      </c>
      <c r="BU48" s="18">
        <v>0</v>
      </c>
      <c r="BV48" s="6">
        <v>0</v>
      </c>
      <c r="BW48" s="32">
        <v>0</v>
      </c>
      <c r="BX48" s="6">
        <v>0</v>
      </c>
      <c r="BY48" s="28"/>
      <c r="CA48" s="28"/>
      <c r="CC48" s="28"/>
      <c r="CD48" s="28"/>
    </row>
    <row r="49" spans="3:82" s="1" customFormat="1" ht="15.75">
      <c r="C49" s="1" t="s">
        <v>60</v>
      </c>
      <c r="D49" s="7">
        <v>3222</v>
      </c>
      <c r="E49" s="13">
        <v>0</v>
      </c>
      <c r="F49" s="8">
        <v>0</v>
      </c>
      <c r="G49" s="8">
        <v>0</v>
      </c>
      <c r="H49" s="36">
        <v>0</v>
      </c>
      <c r="I49" s="13">
        <v>0</v>
      </c>
      <c r="J49" s="8">
        <v>0</v>
      </c>
      <c r="K49" s="8">
        <v>0</v>
      </c>
      <c r="L49" s="8">
        <v>0</v>
      </c>
      <c r="M49" s="13">
        <v>0</v>
      </c>
      <c r="N49" s="8">
        <v>0</v>
      </c>
      <c r="O49" s="8">
        <v>0</v>
      </c>
      <c r="P49" s="3">
        <v>0</v>
      </c>
      <c r="Q49" s="73">
        <v>0</v>
      </c>
      <c r="R49" s="59">
        <v>0</v>
      </c>
      <c r="S49" s="8">
        <v>0</v>
      </c>
      <c r="T49" s="3">
        <v>0</v>
      </c>
      <c r="U49" s="13">
        <v>0</v>
      </c>
      <c r="V49" s="8">
        <v>0</v>
      </c>
      <c r="W49" s="8">
        <v>0</v>
      </c>
      <c r="X49" s="8">
        <v>0</v>
      </c>
      <c r="Y49" s="14">
        <v>0</v>
      </c>
      <c r="Z49" s="3">
        <v>0</v>
      </c>
      <c r="AA49" s="3">
        <v>0</v>
      </c>
      <c r="AB49" s="43">
        <v>0</v>
      </c>
      <c r="AC49" s="4">
        <v>0</v>
      </c>
      <c r="AD49" s="3">
        <v>0</v>
      </c>
      <c r="AE49" s="8">
        <v>0</v>
      </c>
      <c r="AF49" s="3">
        <v>0</v>
      </c>
      <c r="AG49" s="13">
        <v>0</v>
      </c>
      <c r="AH49" s="3">
        <v>0</v>
      </c>
      <c r="AI49" s="3">
        <v>0</v>
      </c>
      <c r="AJ49" s="36">
        <v>0</v>
      </c>
      <c r="AK49" s="14">
        <v>0</v>
      </c>
      <c r="AL49" s="3">
        <v>0</v>
      </c>
      <c r="AM49" s="8">
        <v>0</v>
      </c>
      <c r="AN49" s="3">
        <v>0</v>
      </c>
      <c r="AO49" s="13">
        <v>0</v>
      </c>
      <c r="AP49" s="3">
        <v>0</v>
      </c>
      <c r="AQ49" s="3">
        <v>0</v>
      </c>
      <c r="AR49" s="26">
        <v>0</v>
      </c>
      <c r="AS49" s="23">
        <v>0</v>
      </c>
      <c r="AT49" s="16">
        <v>0</v>
      </c>
      <c r="AU49" s="16">
        <v>0</v>
      </c>
      <c r="AV49" s="16">
        <v>0</v>
      </c>
      <c r="AW49" s="14">
        <v>0</v>
      </c>
      <c r="AX49" s="3">
        <v>0</v>
      </c>
      <c r="AY49" s="3">
        <v>0</v>
      </c>
      <c r="AZ49" s="3">
        <v>0</v>
      </c>
      <c r="BA49" s="13">
        <v>0</v>
      </c>
      <c r="BB49" s="28">
        <v>0</v>
      </c>
      <c r="BC49" s="28">
        <v>0</v>
      </c>
      <c r="BD49" s="7">
        <v>0</v>
      </c>
      <c r="BE49" s="10">
        <v>0</v>
      </c>
      <c r="BF49" s="28">
        <v>0</v>
      </c>
      <c r="BG49" s="1">
        <v>0</v>
      </c>
      <c r="BH49" s="28">
        <v>0</v>
      </c>
      <c r="BI49" s="24">
        <v>0</v>
      </c>
      <c r="BJ49" s="4">
        <v>0</v>
      </c>
      <c r="BK49" s="4">
        <v>0</v>
      </c>
      <c r="BL49" s="8">
        <v>0</v>
      </c>
      <c r="BM49" s="51">
        <v>0</v>
      </c>
      <c r="BN49" s="28">
        <v>0</v>
      </c>
      <c r="BO49" s="28">
        <v>0</v>
      </c>
      <c r="BP49" s="28">
        <v>0</v>
      </c>
      <c r="BQ49" s="51">
        <v>0</v>
      </c>
      <c r="BR49" s="28">
        <v>0</v>
      </c>
      <c r="BS49" s="8">
        <v>0</v>
      </c>
      <c r="BT49" s="8">
        <v>0</v>
      </c>
      <c r="BU49" s="13">
        <v>0</v>
      </c>
      <c r="BV49" s="8">
        <v>0</v>
      </c>
      <c r="BW49" s="31">
        <v>0</v>
      </c>
      <c r="BX49" s="8">
        <v>0</v>
      </c>
      <c r="BY49" s="28"/>
      <c r="CA49" s="28"/>
      <c r="CC49" s="28"/>
      <c r="CD49" s="28"/>
    </row>
    <row r="50" spans="3:82" s="1" customFormat="1" ht="15.75">
      <c r="C50" s="1" t="s">
        <v>61</v>
      </c>
      <c r="D50" s="7">
        <v>3223</v>
      </c>
      <c r="E50" s="13">
        <v>0</v>
      </c>
      <c r="F50" s="8">
        <v>0</v>
      </c>
      <c r="G50" s="8">
        <v>0</v>
      </c>
      <c r="H50" s="36">
        <v>0</v>
      </c>
      <c r="I50" s="13">
        <v>0</v>
      </c>
      <c r="J50" s="8">
        <v>0</v>
      </c>
      <c r="K50" s="8">
        <v>0</v>
      </c>
      <c r="L50" s="8">
        <v>0</v>
      </c>
      <c r="M50" s="13">
        <v>0</v>
      </c>
      <c r="N50" s="8">
        <v>0</v>
      </c>
      <c r="O50" s="8">
        <v>0</v>
      </c>
      <c r="P50" s="3">
        <v>0</v>
      </c>
      <c r="Q50" s="73">
        <v>0</v>
      </c>
      <c r="R50" s="59">
        <v>0</v>
      </c>
      <c r="S50" s="8">
        <v>0</v>
      </c>
      <c r="T50" s="3">
        <v>0</v>
      </c>
      <c r="U50" s="13">
        <v>0</v>
      </c>
      <c r="V50" s="8">
        <v>0</v>
      </c>
      <c r="W50" s="8">
        <v>0</v>
      </c>
      <c r="X50" s="8">
        <v>0</v>
      </c>
      <c r="Y50" s="14">
        <v>0</v>
      </c>
      <c r="Z50" s="3">
        <v>0</v>
      </c>
      <c r="AA50" s="3">
        <v>0</v>
      </c>
      <c r="AB50" s="43">
        <v>0</v>
      </c>
      <c r="AC50" s="4">
        <v>0</v>
      </c>
      <c r="AD50" s="3">
        <v>0</v>
      </c>
      <c r="AE50" s="8">
        <v>0</v>
      </c>
      <c r="AF50" s="3">
        <v>0</v>
      </c>
      <c r="AG50" s="13">
        <v>0</v>
      </c>
      <c r="AH50" s="3">
        <v>0</v>
      </c>
      <c r="AI50" s="3">
        <v>0</v>
      </c>
      <c r="AJ50" s="36">
        <v>0</v>
      </c>
      <c r="AK50" s="14">
        <v>0</v>
      </c>
      <c r="AL50" s="3">
        <v>0</v>
      </c>
      <c r="AM50" s="8">
        <v>0</v>
      </c>
      <c r="AN50" s="3">
        <v>0</v>
      </c>
      <c r="AO50" s="13">
        <v>0</v>
      </c>
      <c r="AP50" s="3">
        <v>0</v>
      </c>
      <c r="AQ50" s="3">
        <v>0</v>
      </c>
      <c r="AR50" s="26">
        <v>0</v>
      </c>
      <c r="AS50" s="23">
        <v>0</v>
      </c>
      <c r="AT50" s="16">
        <v>0</v>
      </c>
      <c r="AU50" s="16">
        <v>0</v>
      </c>
      <c r="AV50" s="16">
        <v>0</v>
      </c>
      <c r="AW50" s="14">
        <v>0</v>
      </c>
      <c r="AX50" s="3">
        <v>0</v>
      </c>
      <c r="AY50" s="3">
        <v>0</v>
      </c>
      <c r="AZ50" s="3">
        <v>0</v>
      </c>
      <c r="BA50" s="13">
        <v>0</v>
      </c>
      <c r="BB50" s="28">
        <v>0</v>
      </c>
      <c r="BC50" s="28">
        <v>0</v>
      </c>
      <c r="BD50" s="7">
        <v>0</v>
      </c>
      <c r="BE50" s="10">
        <v>0</v>
      </c>
      <c r="BF50" s="28">
        <v>0</v>
      </c>
      <c r="BG50" s="1">
        <v>0</v>
      </c>
      <c r="BH50" s="28">
        <v>0</v>
      </c>
      <c r="BI50" s="24">
        <v>0</v>
      </c>
      <c r="BJ50" s="4">
        <v>0</v>
      </c>
      <c r="BK50" s="4">
        <v>0</v>
      </c>
      <c r="BL50" s="8">
        <v>0</v>
      </c>
      <c r="BM50" s="51">
        <v>0</v>
      </c>
      <c r="BN50" s="28">
        <v>0</v>
      </c>
      <c r="BO50" s="28">
        <v>0</v>
      </c>
      <c r="BP50" s="28">
        <v>0</v>
      </c>
      <c r="BQ50" s="51">
        <v>0</v>
      </c>
      <c r="BR50" s="28">
        <v>0</v>
      </c>
      <c r="BS50" s="8">
        <v>0</v>
      </c>
      <c r="BT50" s="8">
        <v>0</v>
      </c>
      <c r="BU50" s="13">
        <v>0</v>
      </c>
      <c r="BV50" s="8">
        <v>0</v>
      </c>
      <c r="BW50" s="31">
        <v>0</v>
      </c>
      <c r="BX50" s="8">
        <v>0</v>
      </c>
      <c r="BY50" s="28"/>
      <c r="CA50" s="28"/>
      <c r="CC50" s="28"/>
      <c r="CD50" s="28"/>
    </row>
    <row r="51" spans="3:82" s="1" customFormat="1" ht="15.75">
      <c r="C51" s="1" t="s">
        <v>62</v>
      </c>
      <c r="D51" s="7">
        <v>3224</v>
      </c>
      <c r="E51" s="13">
        <v>0</v>
      </c>
      <c r="F51" s="8">
        <v>0</v>
      </c>
      <c r="G51" s="8">
        <v>0</v>
      </c>
      <c r="H51" s="36">
        <v>0</v>
      </c>
      <c r="I51" s="13">
        <v>0</v>
      </c>
      <c r="J51" s="8">
        <v>0</v>
      </c>
      <c r="K51" s="8">
        <v>0</v>
      </c>
      <c r="L51" s="8">
        <v>0</v>
      </c>
      <c r="M51" s="13">
        <v>0</v>
      </c>
      <c r="N51" s="8">
        <v>0</v>
      </c>
      <c r="O51" s="8">
        <v>0</v>
      </c>
      <c r="P51" s="3">
        <v>0</v>
      </c>
      <c r="Q51" s="73">
        <v>0</v>
      </c>
      <c r="R51" s="59">
        <v>0</v>
      </c>
      <c r="S51" s="8">
        <v>0</v>
      </c>
      <c r="T51" s="3">
        <v>0</v>
      </c>
      <c r="U51" s="13">
        <v>0</v>
      </c>
      <c r="V51" s="8">
        <v>0</v>
      </c>
      <c r="W51" s="8">
        <v>0</v>
      </c>
      <c r="X51" s="8">
        <v>0</v>
      </c>
      <c r="Y51" s="14">
        <v>0</v>
      </c>
      <c r="Z51" s="3">
        <v>0</v>
      </c>
      <c r="AA51" s="3">
        <v>0</v>
      </c>
      <c r="AB51" s="43">
        <v>0</v>
      </c>
      <c r="AC51" s="4">
        <v>0</v>
      </c>
      <c r="AD51" s="3">
        <v>0</v>
      </c>
      <c r="AE51" s="8">
        <v>0</v>
      </c>
      <c r="AF51" s="3">
        <v>0</v>
      </c>
      <c r="AG51" s="13">
        <v>0</v>
      </c>
      <c r="AH51" s="3">
        <v>0</v>
      </c>
      <c r="AI51" s="3">
        <v>0</v>
      </c>
      <c r="AJ51" s="36">
        <v>0</v>
      </c>
      <c r="AK51" s="14">
        <v>0</v>
      </c>
      <c r="AL51" s="3">
        <v>0</v>
      </c>
      <c r="AM51" s="8">
        <v>0</v>
      </c>
      <c r="AN51" s="3">
        <v>0</v>
      </c>
      <c r="AO51" s="13">
        <v>0</v>
      </c>
      <c r="AP51" s="3">
        <v>0</v>
      </c>
      <c r="AQ51" s="3">
        <v>0</v>
      </c>
      <c r="AR51" s="26">
        <v>0</v>
      </c>
      <c r="AS51" s="23">
        <v>0</v>
      </c>
      <c r="AT51" s="16">
        <v>0</v>
      </c>
      <c r="AU51" s="16">
        <v>0</v>
      </c>
      <c r="AV51" s="16">
        <v>0</v>
      </c>
      <c r="AW51" s="14">
        <v>0</v>
      </c>
      <c r="AX51" s="3">
        <v>0</v>
      </c>
      <c r="AY51" s="3">
        <v>0</v>
      </c>
      <c r="AZ51" s="3">
        <v>0</v>
      </c>
      <c r="BA51" s="13">
        <v>0</v>
      </c>
      <c r="BB51" s="28">
        <v>0</v>
      </c>
      <c r="BC51" s="28">
        <v>0</v>
      </c>
      <c r="BD51" s="7">
        <v>0</v>
      </c>
      <c r="BE51" s="10">
        <v>0</v>
      </c>
      <c r="BF51" s="28">
        <v>0</v>
      </c>
      <c r="BG51" s="1">
        <v>0</v>
      </c>
      <c r="BH51" s="28">
        <v>0</v>
      </c>
      <c r="BI51" s="24">
        <v>0</v>
      </c>
      <c r="BJ51" s="4">
        <v>0</v>
      </c>
      <c r="BK51" s="4">
        <v>0</v>
      </c>
      <c r="BL51" s="8">
        <v>0</v>
      </c>
      <c r="BM51" s="51">
        <v>0</v>
      </c>
      <c r="BN51" s="28">
        <v>0</v>
      </c>
      <c r="BO51" s="28">
        <v>0</v>
      </c>
      <c r="BP51" s="28">
        <v>0</v>
      </c>
      <c r="BQ51" s="51">
        <v>0</v>
      </c>
      <c r="BR51" s="28">
        <v>0</v>
      </c>
      <c r="BS51" s="8">
        <v>0</v>
      </c>
      <c r="BT51" s="8">
        <v>0</v>
      </c>
      <c r="BU51" s="13">
        <v>0</v>
      </c>
      <c r="BV51" s="8">
        <v>0</v>
      </c>
      <c r="BW51" s="31">
        <v>0</v>
      </c>
      <c r="BX51" s="8">
        <v>0</v>
      </c>
      <c r="BY51" s="28"/>
      <c r="CA51" s="28"/>
      <c r="CC51" s="28"/>
      <c r="CD51" s="28"/>
    </row>
    <row r="52" spans="3:82" s="1" customFormat="1" ht="15.75">
      <c r="C52" s="1" t="s">
        <v>63</v>
      </c>
      <c r="D52" s="7">
        <v>3225</v>
      </c>
      <c r="E52" s="13">
        <v>0</v>
      </c>
      <c r="F52" s="8">
        <v>0</v>
      </c>
      <c r="G52" s="8">
        <v>0</v>
      </c>
      <c r="H52" s="36">
        <v>0</v>
      </c>
      <c r="I52" s="13">
        <v>0</v>
      </c>
      <c r="J52" s="8">
        <v>0</v>
      </c>
      <c r="K52" s="8">
        <v>0</v>
      </c>
      <c r="L52" s="8">
        <v>0</v>
      </c>
      <c r="M52" s="13">
        <v>0</v>
      </c>
      <c r="N52" s="8">
        <v>0</v>
      </c>
      <c r="O52" s="8">
        <v>0</v>
      </c>
      <c r="P52" s="3">
        <v>0</v>
      </c>
      <c r="Q52" s="73">
        <v>0</v>
      </c>
      <c r="R52" s="59">
        <v>0</v>
      </c>
      <c r="S52" s="8">
        <v>0</v>
      </c>
      <c r="T52" s="3">
        <v>0</v>
      </c>
      <c r="U52" s="13">
        <v>0</v>
      </c>
      <c r="V52" s="8">
        <v>0</v>
      </c>
      <c r="W52" s="8">
        <v>0</v>
      </c>
      <c r="X52" s="8">
        <v>0</v>
      </c>
      <c r="Y52" s="14">
        <v>0</v>
      </c>
      <c r="Z52" s="3">
        <v>0</v>
      </c>
      <c r="AA52" s="3">
        <v>0</v>
      </c>
      <c r="AB52" s="43">
        <v>0</v>
      </c>
      <c r="AC52" s="4">
        <v>0</v>
      </c>
      <c r="AD52" s="3">
        <v>0</v>
      </c>
      <c r="AE52" s="8">
        <v>0</v>
      </c>
      <c r="AF52" s="3">
        <v>0</v>
      </c>
      <c r="AG52" s="13">
        <v>0</v>
      </c>
      <c r="AH52" s="3">
        <v>0</v>
      </c>
      <c r="AI52" s="3">
        <v>0</v>
      </c>
      <c r="AJ52" s="36">
        <v>0</v>
      </c>
      <c r="AK52" s="14">
        <v>0</v>
      </c>
      <c r="AL52" s="3">
        <v>0</v>
      </c>
      <c r="AM52" s="8">
        <v>0</v>
      </c>
      <c r="AN52" s="3">
        <v>0</v>
      </c>
      <c r="AO52" s="13">
        <v>0</v>
      </c>
      <c r="AP52" s="3">
        <v>0</v>
      </c>
      <c r="AQ52" s="3">
        <v>0</v>
      </c>
      <c r="AR52" s="26">
        <v>0</v>
      </c>
      <c r="AS52" s="23">
        <v>0</v>
      </c>
      <c r="AT52" s="16">
        <v>0</v>
      </c>
      <c r="AU52" s="16">
        <v>0</v>
      </c>
      <c r="AV52" s="16">
        <v>0</v>
      </c>
      <c r="AW52" s="14">
        <v>0</v>
      </c>
      <c r="AX52" s="3">
        <v>0</v>
      </c>
      <c r="AY52" s="3">
        <v>0</v>
      </c>
      <c r="AZ52" s="3">
        <v>0</v>
      </c>
      <c r="BA52" s="13">
        <v>0</v>
      </c>
      <c r="BB52" s="28">
        <v>0</v>
      </c>
      <c r="BC52" s="28">
        <v>0</v>
      </c>
      <c r="BD52" s="7">
        <v>0</v>
      </c>
      <c r="BE52" s="10">
        <v>0</v>
      </c>
      <c r="BF52" s="28">
        <v>0</v>
      </c>
      <c r="BG52" s="1">
        <v>0</v>
      </c>
      <c r="BH52" s="28">
        <v>0</v>
      </c>
      <c r="BI52" s="24">
        <v>0</v>
      </c>
      <c r="BJ52" s="4">
        <v>0</v>
      </c>
      <c r="BK52" s="4">
        <v>0</v>
      </c>
      <c r="BL52" s="8">
        <v>0</v>
      </c>
      <c r="BM52" s="51">
        <v>0</v>
      </c>
      <c r="BN52" s="28">
        <v>0</v>
      </c>
      <c r="BO52" s="28">
        <v>0</v>
      </c>
      <c r="BP52" s="28">
        <v>0</v>
      </c>
      <c r="BQ52" s="51">
        <v>0</v>
      </c>
      <c r="BR52" s="28">
        <v>0</v>
      </c>
      <c r="BS52" s="8">
        <v>0</v>
      </c>
      <c r="BT52" s="8">
        <v>0</v>
      </c>
      <c r="BU52" s="13">
        <v>0</v>
      </c>
      <c r="BV52" s="8">
        <v>0</v>
      </c>
      <c r="BW52" s="31">
        <v>0</v>
      </c>
      <c r="BX52" s="8">
        <v>0</v>
      </c>
      <c r="BY52" s="28"/>
      <c r="CA52" s="28"/>
      <c r="CC52" s="28"/>
      <c r="CD52" s="28"/>
    </row>
    <row r="53" spans="3:82" s="1" customFormat="1" ht="15.75">
      <c r="C53" s="1" t="s">
        <v>64</v>
      </c>
      <c r="D53" s="7">
        <v>3226</v>
      </c>
      <c r="E53" s="13">
        <v>0</v>
      </c>
      <c r="F53" s="8">
        <v>0</v>
      </c>
      <c r="G53" s="8">
        <v>0</v>
      </c>
      <c r="H53" s="36">
        <v>0</v>
      </c>
      <c r="I53" s="13">
        <v>0</v>
      </c>
      <c r="J53" s="8">
        <v>0</v>
      </c>
      <c r="K53" s="8">
        <v>0</v>
      </c>
      <c r="L53" s="8">
        <v>0</v>
      </c>
      <c r="M53" s="13">
        <v>0</v>
      </c>
      <c r="N53" s="8">
        <v>0</v>
      </c>
      <c r="O53" s="8">
        <v>0</v>
      </c>
      <c r="P53" s="3">
        <v>0</v>
      </c>
      <c r="Q53" s="73">
        <v>0</v>
      </c>
      <c r="R53" s="59">
        <v>0</v>
      </c>
      <c r="S53" s="8">
        <v>0</v>
      </c>
      <c r="T53" s="3">
        <v>0</v>
      </c>
      <c r="U53" s="13">
        <v>0</v>
      </c>
      <c r="V53" s="8">
        <v>0</v>
      </c>
      <c r="W53" s="8">
        <v>0</v>
      </c>
      <c r="X53" s="8">
        <v>0</v>
      </c>
      <c r="Y53" s="14">
        <v>0</v>
      </c>
      <c r="Z53" s="3">
        <v>0</v>
      </c>
      <c r="AA53" s="3">
        <v>0</v>
      </c>
      <c r="AB53" s="43">
        <v>0</v>
      </c>
      <c r="AC53" s="4">
        <v>0</v>
      </c>
      <c r="AD53" s="3">
        <v>0</v>
      </c>
      <c r="AE53" s="8">
        <v>0</v>
      </c>
      <c r="AF53" s="3">
        <v>0</v>
      </c>
      <c r="AG53" s="13">
        <v>0</v>
      </c>
      <c r="AH53" s="3">
        <v>0</v>
      </c>
      <c r="AI53" s="3">
        <v>0</v>
      </c>
      <c r="AJ53" s="36">
        <v>0</v>
      </c>
      <c r="AK53" s="14">
        <v>0</v>
      </c>
      <c r="AL53" s="3">
        <v>0</v>
      </c>
      <c r="AM53" s="8">
        <v>0</v>
      </c>
      <c r="AN53" s="3">
        <v>0</v>
      </c>
      <c r="AO53" s="13">
        <v>0</v>
      </c>
      <c r="AP53" s="3">
        <v>0</v>
      </c>
      <c r="AQ53" s="3">
        <v>0</v>
      </c>
      <c r="AR53" s="26">
        <v>0</v>
      </c>
      <c r="AS53" s="23">
        <v>0</v>
      </c>
      <c r="AT53" s="16">
        <v>0</v>
      </c>
      <c r="AU53" s="16">
        <v>0</v>
      </c>
      <c r="AV53" s="16">
        <v>0</v>
      </c>
      <c r="AW53" s="14">
        <v>0</v>
      </c>
      <c r="AX53" s="3">
        <v>0</v>
      </c>
      <c r="AY53" s="3">
        <v>0</v>
      </c>
      <c r="AZ53" s="3">
        <v>0</v>
      </c>
      <c r="BA53" s="13">
        <v>0</v>
      </c>
      <c r="BB53" s="28">
        <v>0</v>
      </c>
      <c r="BC53" s="28">
        <v>0</v>
      </c>
      <c r="BD53" s="7">
        <v>0</v>
      </c>
      <c r="BE53" s="10">
        <v>0</v>
      </c>
      <c r="BF53" s="28">
        <v>0</v>
      </c>
      <c r="BG53" s="1">
        <v>0</v>
      </c>
      <c r="BH53" s="28">
        <v>0</v>
      </c>
      <c r="BI53" s="24">
        <v>0</v>
      </c>
      <c r="BJ53" s="4">
        <v>0</v>
      </c>
      <c r="BK53" s="4">
        <v>0</v>
      </c>
      <c r="BL53" s="8">
        <v>0</v>
      </c>
      <c r="BM53" s="51">
        <v>0</v>
      </c>
      <c r="BN53" s="28">
        <v>0</v>
      </c>
      <c r="BO53" s="28">
        <v>0</v>
      </c>
      <c r="BP53" s="28">
        <v>0</v>
      </c>
      <c r="BQ53" s="51">
        <v>0</v>
      </c>
      <c r="BR53" s="28">
        <v>0</v>
      </c>
      <c r="BS53" s="8">
        <v>0</v>
      </c>
      <c r="BT53" s="8">
        <v>0</v>
      </c>
      <c r="BU53" s="13">
        <v>0</v>
      </c>
      <c r="BV53" s="8">
        <v>0</v>
      </c>
      <c r="BW53" s="31">
        <v>0</v>
      </c>
      <c r="BX53" s="8">
        <v>0</v>
      </c>
      <c r="BY53" s="28"/>
      <c r="CA53" s="28"/>
      <c r="CC53" s="28"/>
      <c r="CD53" s="28"/>
    </row>
    <row r="54" spans="3:82" s="1" customFormat="1" ht="15.75">
      <c r="C54" s="1" t="s">
        <v>65</v>
      </c>
      <c r="D54" s="7">
        <v>3227</v>
      </c>
      <c r="E54" s="13">
        <v>0</v>
      </c>
      <c r="F54" s="8">
        <v>0</v>
      </c>
      <c r="G54" s="8">
        <v>0</v>
      </c>
      <c r="H54" s="36">
        <v>0</v>
      </c>
      <c r="I54" s="13">
        <v>0</v>
      </c>
      <c r="J54" s="8">
        <v>0</v>
      </c>
      <c r="K54" s="8">
        <v>0</v>
      </c>
      <c r="L54" s="8">
        <v>0</v>
      </c>
      <c r="M54" s="13">
        <v>0</v>
      </c>
      <c r="N54" s="8">
        <v>0</v>
      </c>
      <c r="O54" s="8">
        <v>0</v>
      </c>
      <c r="P54" s="3">
        <v>0</v>
      </c>
      <c r="Q54" s="73">
        <v>0</v>
      </c>
      <c r="R54" s="59">
        <v>0</v>
      </c>
      <c r="S54" s="8">
        <v>0</v>
      </c>
      <c r="T54" s="3">
        <v>0</v>
      </c>
      <c r="U54" s="13">
        <v>0</v>
      </c>
      <c r="V54" s="8">
        <v>0</v>
      </c>
      <c r="W54" s="8">
        <v>0</v>
      </c>
      <c r="X54" s="8">
        <v>0</v>
      </c>
      <c r="Y54" s="14">
        <v>0</v>
      </c>
      <c r="Z54" s="3">
        <v>0</v>
      </c>
      <c r="AA54" s="3">
        <v>0</v>
      </c>
      <c r="AB54" s="43">
        <v>0</v>
      </c>
      <c r="AC54" s="4">
        <v>0</v>
      </c>
      <c r="AD54" s="3">
        <v>0</v>
      </c>
      <c r="AE54" s="8">
        <v>0</v>
      </c>
      <c r="AF54" s="3">
        <v>0</v>
      </c>
      <c r="AG54" s="13">
        <v>0</v>
      </c>
      <c r="AH54" s="3">
        <v>0</v>
      </c>
      <c r="AI54" s="3">
        <v>0</v>
      </c>
      <c r="AJ54" s="36">
        <v>0</v>
      </c>
      <c r="AK54" s="14">
        <v>0</v>
      </c>
      <c r="AL54" s="3">
        <v>0</v>
      </c>
      <c r="AM54" s="8">
        <v>0</v>
      </c>
      <c r="AN54" s="3">
        <v>0</v>
      </c>
      <c r="AO54" s="13">
        <v>0</v>
      </c>
      <c r="AP54" s="3">
        <v>0</v>
      </c>
      <c r="AQ54" s="3">
        <v>0</v>
      </c>
      <c r="AR54" s="26">
        <v>0</v>
      </c>
      <c r="AS54" s="23">
        <v>0</v>
      </c>
      <c r="AT54" s="16">
        <v>0</v>
      </c>
      <c r="AU54" s="16">
        <v>0</v>
      </c>
      <c r="AV54" s="16">
        <v>0</v>
      </c>
      <c r="AW54" s="14">
        <v>0</v>
      </c>
      <c r="AX54" s="3">
        <v>0</v>
      </c>
      <c r="AY54" s="3">
        <v>0</v>
      </c>
      <c r="AZ54" s="3">
        <v>0</v>
      </c>
      <c r="BA54" s="13">
        <v>0</v>
      </c>
      <c r="BB54" s="28">
        <v>0</v>
      </c>
      <c r="BC54" s="28">
        <v>0</v>
      </c>
      <c r="BD54" s="7">
        <v>0</v>
      </c>
      <c r="BE54" s="10">
        <v>0</v>
      </c>
      <c r="BF54" s="28">
        <v>0</v>
      </c>
      <c r="BG54" s="1">
        <v>0</v>
      </c>
      <c r="BH54" s="28">
        <v>0</v>
      </c>
      <c r="BI54" s="24">
        <v>0</v>
      </c>
      <c r="BJ54" s="4">
        <v>0</v>
      </c>
      <c r="BK54" s="4">
        <v>0</v>
      </c>
      <c r="BL54" s="8">
        <v>0</v>
      </c>
      <c r="BM54" s="51">
        <v>0</v>
      </c>
      <c r="BN54" s="28">
        <v>0</v>
      </c>
      <c r="BO54" s="28">
        <v>0</v>
      </c>
      <c r="BP54" s="28">
        <v>0</v>
      </c>
      <c r="BQ54" s="51">
        <v>0</v>
      </c>
      <c r="BR54" s="28">
        <v>0</v>
      </c>
      <c r="BS54" s="8">
        <v>0</v>
      </c>
      <c r="BT54" s="8">
        <v>0</v>
      </c>
      <c r="BU54" s="13">
        <v>0</v>
      </c>
      <c r="BV54" s="8">
        <v>0</v>
      </c>
      <c r="BW54" s="31">
        <v>0</v>
      </c>
      <c r="BX54" s="8">
        <v>0</v>
      </c>
      <c r="BY54" s="28"/>
      <c r="CA54" s="28"/>
      <c r="CC54" s="28"/>
      <c r="CD54" s="28"/>
    </row>
    <row r="55" spans="3:82" s="1" customFormat="1" ht="15.75">
      <c r="C55" s="1" t="s">
        <v>66</v>
      </c>
      <c r="D55" s="7">
        <v>3228</v>
      </c>
      <c r="E55" s="13">
        <v>0</v>
      </c>
      <c r="F55" s="8">
        <v>0</v>
      </c>
      <c r="G55" s="8">
        <v>0</v>
      </c>
      <c r="H55" s="36">
        <v>0</v>
      </c>
      <c r="I55" s="13">
        <v>0</v>
      </c>
      <c r="J55" s="8">
        <v>0</v>
      </c>
      <c r="K55" s="8">
        <v>0</v>
      </c>
      <c r="L55" s="8">
        <v>0</v>
      </c>
      <c r="M55" s="13">
        <v>0</v>
      </c>
      <c r="N55" s="8">
        <v>0</v>
      </c>
      <c r="O55" s="8">
        <v>0</v>
      </c>
      <c r="P55" s="3">
        <v>0</v>
      </c>
      <c r="Q55" s="73">
        <v>0</v>
      </c>
      <c r="R55" s="59">
        <v>0</v>
      </c>
      <c r="S55" s="8">
        <v>0</v>
      </c>
      <c r="T55" s="3">
        <v>0</v>
      </c>
      <c r="U55" s="13">
        <v>0</v>
      </c>
      <c r="V55" s="8">
        <v>0</v>
      </c>
      <c r="W55" s="8">
        <v>0</v>
      </c>
      <c r="X55" s="8">
        <v>0</v>
      </c>
      <c r="Y55" s="14">
        <v>0</v>
      </c>
      <c r="Z55" s="3">
        <v>0</v>
      </c>
      <c r="AA55" s="3">
        <v>0</v>
      </c>
      <c r="AB55" s="43">
        <v>0</v>
      </c>
      <c r="AC55" s="4">
        <v>0</v>
      </c>
      <c r="AD55" s="3">
        <v>0</v>
      </c>
      <c r="AE55" s="8">
        <v>0</v>
      </c>
      <c r="AF55" s="3">
        <v>0</v>
      </c>
      <c r="AG55" s="13">
        <v>0</v>
      </c>
      <c r="AH55" s="3">
        <v>0</v>
      </c>
      <c r="AI55" s="3">
        <v>0</v>
      </c>
      <c r="AJ55" s="36">
        <v>0</v>
      </c>
      <c r="AK55" s="14">
        <v>0</v>
      </c>
      <c r="AL55" s="3">
        <v>0</v>
      </c>
      <c r="AM55" s="8">
        <v>0</v>
      </c>
      <c r="AN55" s="3">
        <v>0</v>
      </c>
      <c r="AO55" s="13">
        <v>0</v>
      </c>
      <c r="AP55" s="3">
        <v>0</v>
      </c>
      <c r="AQ55" s="3">
        <v>0</v>
      </c>
      <c r="AR55" s="26">
        <v>0</v>
      </c>
      <c r="AS55" s="23">
        <v>0</v>
      </c>
      <c r="AT55" s="16">
        <v>0</v>
      </c>
      <c r="AU55" s="16">
        <v>0</v>
      </c>
      <c r="AV55" s="16">
        <v>0</v>
      </c>
      <c r="AW55" s="14">
        <v>0</v>
      </c>
      <c r="AX55" s="3">
        <v>0</v>
      </c>
      <c r="AY55" s="3">
        <v>0</v>
      </c>
      <c r="AZ55" s="3">
        <v>0</v>
      </c>
      <c r="BA55" s="13">
        <v>0</v>
      </c>
      <c r="BB55" s="28">
        <v>0</v>
      </c>
      <c r="BC55" s="28">
        <v>0</v>
      </c>
      <c r="BD55" s="7">
        <v>0</v>
      </c>
      <c r="BE55" s="10">
        <v>0</v>
      </c>
      <c r="BF55" s="28">
        <v>0</v>
      </c>
      <c r="BG55" s="1">
        <v>0</v>
      </c>
      <c r="BH55" s="28">
        <v>0</v>
      </c>
      <c r="BI55" s="24">
        <v>0</v>
      </c>
      <c r="BJ55" s="4">
        <v>0</v>
      </c>
      <c r="BK55" s="4">
        <v>0</v>
      </c>
      <c r="BL55" s="8">
        <v>0</v>
      </c>
      <c r="BM55" s="51">
        <v>0</v>
      </c>
      <c r="BN55" s="28">
        <v>0</v>
      </c>
      <c r="BO55" s="28">
        <v>0</v>
      </c>
      <c r="BP55" s="28">
        <v>0</v>
      </c>
      <c r="BQ55" s="51">
        <v>0</v>
      </c>
      <c r="BR55" s="28">
        <v>0</v>
      </c>
      <c r="BS55" s="8">
        <v>0</v>
      </c>
      <c r="BT55" s="8">
        <v>0</v>
      </c>
      <c r="BU55" s="13">
        <v>0</v>
      </c>
      <c r="BV55" s="8">
        <v>0</v>
      </c>
      <c r="BW55" s="31">
        <v>0</v>
      </c>
      <c r="BX55" s="8">
        <v>0</v>
      </c>
      <c r="BY55" s="28"/>
      <c r="CA55" s="28"/>
      <c r="CC55" s="28"/>
      <c r="CD55" s="28"/>
    </row>
    <row r="56" spans="3:82" s="1" customFormat="1" ht="15.75">
      <c r="C56" s="1" t="s">
        <v>26</v>
      </c>
      <c r="D56" s="7">
        <v>323</v>
      </c>
      <c r="E56" s="13">
        <v>0</v>
      </c>
      <c r="F56" s="8">
        <v>0</v>
      </c>
      <c r="G56" s="8">
        <v>0</v>
      </c>
      <c r="H56" s="36">
        <v>0</v>
      </c>
      <c r="I56" s="13">
        <v>0</v>
      </c>
      <c r="J56" s="8">
        <v>0</v>
      </c>
      <c r="K56" s="8">
        <v>0</v>
      </c>
      <c r="L56" s="8">
        <v>0</v>
      </c>
      <c r="M56" s="13">
        <v>0</v>
      </c>
      <c r="N56" s="8">
        <v>0</v>
      </c>
      <c r="O56" s="8">
        <v>0</v>
      </c>
      <c r="P56" s="3">
        <v>0</v>
      </c>
      <c r="Q56" s="73">
        <v>0</v>
      </c>
      <c r="R56" s="59">
        <v>0</v>
      </c>
      <c r="S56" s="8">
        <v>0</v>
      </c>
      <c r="T56" s="3">
        <v>0</v>
      </c>
      <c r="U56" s="13">
        <v>0</v>
      </c>
      <c r="V56" s="8">
        <v>0</v>
      </c>
      <c r="W56" s="8">
        <v>0</v>
      </c>
      <c r="X56" s="8">
        <v>0</v>
      </c>
      <c r="Y56" s="19">
        <v>0</v>
      </c>
      <c r="Z56" s="3">
        <v>0</v>
      </c>
      <c r="AA56" s="3">
        <v>0</v>
      </c>
      <c r="AB56" s="43">
        <v>0</v>
      </c>
      <c r="AC56" s="4">
        <v>0</v>
      </c>
      <c r="AD56" s="3">
        <v>0</v>
      </c>
      <c r="AE56" s="8">
        <v>0</v>
      </c>
      <c r="AF56" s="5">
        <v>0</v>
      </c>
      <c r="AG56" s="13">
        <v>0</v>
      </c>
      <c r="AH56" s="5">
        <v>0</v>
      </c>
      <c r="AI56" s="3">
        <v>0</v>
      </c>
      <c r="AJ56" s="36">
        <v>0</v>
      </c>
      <c r="AK56" s="14">
        <v>0</v>
      </c>
      <c r="AL56" s="5">
        <v>0</v>
      </c>
      <c r="AM56" s="8">
        <v>0</v>
      </c>
      <c r="AN56" s="3">
        <v>0</v>
      </c>
      <c r="AO56" s="13">
        <v>0</v>
      </c>
      <c r="AP56" s="5">
        <v>0</v>
      </c>
      <c r="AQ56" s="3">
        <v>0</v>
      </c>
      <c r="AR56" s="26">
        <v>0</v>
      </c>
      <c r="AS56" s="23">
        <v>0</v>
      </c>
      <c r="AT56" s="16">
        <v>0</v>
      </c>
      <c r="AU56" s="16">
        <v>0</v>
      </c>
      <c r="AV56" s="16">
        <v>0</v>
      </c>
      <c r="AW56" s="14">
        <v>0</v>
      </c>
      <c r="AX56" s="3">
        <v>0</v>
      </c>
      <c r="AY56" s="3">
        <v>0</v>
      </c>
      <c r="AZ56" s="3">
        <v>0</v>
      </c>
      <c r="BA56" s="13">
        <v>0</v>
      </c>
      <c r="BB56" s="28">
        <v>0</v>
      </c>
      <c r="BC56" s="28">
        <v>0</v>
      </c>
      <c r="BD56" s="7">
        <v>0</v>
      </c>
      <c r="BE56" s="10">
        <v>0</v>
      </c>
      <c r="BF56" s="28">
        <v>0</v>
      </c>
      <c r="BG56" s="1">
        <v>0</v>
      </c>
      <c r="BH56" s="28">
        <v>0</v>
      </c>
      <c r="BI56" s="24">
        <v>0</v>
      </c>
      <c r="BJ56" s="4">
        <v>0</v>
      </c>
      <c r="BK56" s="4">
        <v>0</v>
      </c>
      <c r="BL56" s="8">
        <v>0</v>
      </c>
      <c r="BM56" s="51">
        <v>0</v>
      </c>
      <c r="BN56" s="28">
        <v>0</v>
      </c>
      <c r="BO56" s="28">
        <v>0</v>
      </c>
      <c r="BP56" s="28">
        <v>0</v>
      </c>
      <c r="BQ56" s="51">
        <v>0</v>
      </c>
      <c r="BR56" s="28">
        <v>0</v>
      </c>
      <c r="BS56" s="8">
        <v>0</v>
      </c>
      <c r="BT56" s="8">
        <v>0</v>
      </c>
      <c r="BU56" s="13">
        <v>0</v>
      </c>
      <c r="BV56" s="8">
        <v>0</v>
      </c>
      <c r="BW56" s="31">
        <v>0</v>
      </c>
      <c r="BX56" s="8">
        <v>0</v>
      </c>
      <c r="BY56" s="28"/>
      <c r="CA56" s="28"/>
      <c r="CC56" s="28"/>
      <c r="CD56" s="28"/>
    </row>
    <row r="57" spans="1:82" s="1" customFormat="1" ht="15.75">
      <c r="A57" s="20" t="s">
        <v>67</v>
      </c>
      <c r="B57" s="20"/>
      <c r="C57" s="20"/>
      <c r="D57" s="15">
        <v>33</v>
      </c>
      <c r="E57" s="17">
        <v>-12.2</v>
      </c>
      <c r="F57" s="15">
        <v>-25.1</v>
      </c>
      <c r="G57" s="15">
        <v>-13.7</v>
      </c>
      <c r="H57" s="37">
        <v>-29.8</v>
      </c>
      <c r="I57" s="17">
        <v>9.7</v>
      </c>
      <c r="J57" s="15">
        <v>-30.4</v>
      </c>
      <c r="K57" s="15">
        <v>41.7</v>
      </c>
      <c r="L57" s="15">
        <v>-6.5</v>
      </c>
      <c r="M57" s="18">
        <v>6.3</v>
      </c>
      <c r="N57" s="6">
        <f aca="true" t="shared" si="10" ref="N57:S57">SUM(N58:N64)</f>
        <v>565.8</v>
      </c>
      <c r="O57" s="6">
        <f t="shared" si="10"/>
        <v>213.5</v>
      </c>
      <c r="P57" s="6">
        <f t="shared" si="10"/>
        <v>176.6</v>
      </c>
      <c r="Q57" s="18">
        <f t="shared" si="10"/>
        <v>-153.6</v>
      </c>
      <c r="R57" s="6">
        <f t="shared" si="10"/>
        <v>27.099999999999987</v>
      </c>
      <c r="S57" s="6">
        <f t="shared" si="10"/>
        <v>349.6</v>
      </c>
      <c r="T57" s="5">
        <v>474.4</v>
      </c>
      <c r="U57" s="18">
        <f>SUM(U58:U64)</f>
        <v>461.29999999999995</v>
      </c>
      <c r="V57" s="6">
        <f>SUM(V58:V64)</f>
        <v>72.60000000000005</v>
      </c>
      <c r="W57" s="6">
        <f>SUM(W58:W64)</f>
        <v>357.90000000000003</v>
      </c>
      <c r="X57" s="6">
        <f>SUM(X58:X64)</f>
        <v>384.19999999999993</v>
      </c>
      <c r="Y57" s="19">
        <v>49.8</v>
      </c>
      <c r="Z57" s="5">
        <v>204.1</v>
      </c>
      <c r="AA57" s="5">
        <v>104.89999999999999</v>
      </c>
      <c r="AB57" s="48">
        <v>224.3999999999999</v>
      </c>
      <c r="AC57" s="16">
        <f>SUM(AC58:AC64)</f>
        <v>55.6</v>
      </c>
      <c r="AD57" s="16">
        <f>SUM(AD58:AD64)</f>
        <v>123.2</v>
      </c>
      <c r="AE57" s="16">
        <f>SUM(AE58:AE64)</f>
        <v>318.3999999999999</v>
      </c>
      <c r="AF57" s="16">
        <f>SUM(AF58:AF64)</f>
        <v>111.59999999999997</v>
      </c>
      <c r="AG57" s="18">
        <v>68.8</v>
      </c>
      <c r="AH57" s="5">
        <v>-122.69999999999999</v>
      </c>
      <c r="AI57" s="5">
        <v>47.19999999999998</v>
      </c>
      <c r="AJ57" s="40">
        <v>230.79999999999998</v>
      </c>
      <c r="AK57" s="19">
        <f>SUM(AK58:AK64)</f>
        <v>156.90000000000003</v>
      </c>
      <c r="AL57" s="5">
        <f>SUM(AL58:AL64)</f>
        <v>55.49999999999997</v>
      </c>
      <c r="AM57" s="5">
        <v>383.79999999999995</v>
      </c>
      <c r="AN57" s="5">
        <v>413.79999999999995</v>
      </c>
      <c r="AO57" s="19">
        <f aca="true" t="shared" si="11" ref="AO57:AW57">SUM(AO58:AO64)</f>
        <v>135.2</v>
      </c>
      <c r="AP57" s="5">
        <f t="shared" si="11"/>
        <v>420.00000000000006</v>
      </c>
      <c r="AQ57" s="5">
        <f t="shared" si="11"/>
        <v>77.99999999999997</v>
      </c>
      <c r="AR57" s="5">
        <f t="shared" si="11"/>
        <v>308</v>
      </c>
      <c r="AS57" s="23">
        <f t="shared" si="11"/>
        <v>-24.900000000000006</v>
      </c>
      <c r="AT57" s="16">
        <f t="shared" si="11"/>
        <v>156.20000000000002</v>
      </c>
      <c r="AU57" s="16">
        <f t="shared" si="11"/>
        <v>242.7</v>
      </c>
      <c r="AV57" s="16">
        <f t="shared" si="11"/>
        <v>692.5999999999999</v>
      </c>
      <c r="AW57" s="19">
        <f t="shared" si="11"/>
        <v>80</v>
      </c>
      <c r="AX57" s="5">
        <v>521.5</v>
      </c>
      <c r="AY57" s="5">
        <v>266.20000000000005</v>
      </c>
      <c r="AZ57" s="5">
        <v>268.4999999999998</v>
      </c>
      <c r="BA57" s="18">
        <v>115.69999999999997</v>
      </c>
      <c r="BB57" s="53">
        <v>62.2</v>
      </c>
      <c r="BC57" s="53">
        <v>85.39999999999998</v>
      </c>
      <c r="BD57" s="6">
        <f>SUM(BD58:BD64)</f>
        <v>861.2000000000002</v>
      </c>
      <c r="BE57" s="74">
        <v>13.49999999999999</v>
      </c>
      <c r="BF57" s="53">
        <v>169.10000000000002</v>
      </c>
      <c r="BG57" s="20">
        <v>120.10000000000008</v>
      </c>
      <c r="BH57" s="53">
        <f>SUM(BH58:BH64)</f>
        <v>1073.5</v>
      </c>
      <c r="BI57" s="6">
        <v>570.6999999999999</v>
      </c>
      <c r="BJ57" s="6">
        <v>1737.1000000000004</v>
      </c>
      <c r="BK57" s="6">
        <v>1939.3999999999996</v>
      </c>
      <c r="BL57" s="6">
        <v>2099.2000000000007</v>
      </c>
      <c r="BM57" s="70">
        <v>993.9000000000001</v>
      </c>
      <c r="BN57" s="53">
        <v>297.6999999999998</v>
      </c>
      <c r="BO57" s="53">
        <v>-139.89999999999986</v>
      </c>
      <c r="BP57" s="20">
        <v>1357.4999999999998</v>
      </c>
      <c r="BQ57" s="70">
        <v>496.09999999999997</v>
      </c>
      <c r="BR57" s="20">
        <v>225.7000000000001</v>
      </c>
      <c r="BS57" s="6">
        <v>757.6999999999999</v>
      </c>
      <c r="BT57" s="85">
        <v>1233.3000000000002</v>
      </c>
      <c r="BU57" s="17">
        <v>75.69999999999996</v>
      </c>
      <c r="BV57" s="15">
        <v>785.3000000000001</v>
      </c>
      <c r="BW57" s="32">
        <v>719.1999999999998</v>
      </c>
      <c r="BX57" s="6">
        <v>794.6000000000006</v>
      </c>
      <c r="BY57" s="28"/>
      <c r="CA57" s="28"/>
      <c r="CC57" s="28"/>
      <c r="CD57" s="28"/>
    </row>
    <row r="58" spans="2:82" s="20" customFormat="1" ht="15.75">
      <c r="B58" s="20" t="s">
        <v>68</v>
      </c>
      <c r="D58" s="15">
        <v>3302</v>
      </c>
      <c r="E58" s="18">
        <v>0</v>
      </c>
      <c r="F58" s="6">
        <v>0</v>
      </c>
      <c r="G58" s="6">
        <v>0</v>
      </c>
      <c r="H58" s="40">
        <v>0</v>
      </c>
      <c r="I58" s="18">
        <v>0</v>
      </c>
      <c r="J58" s="6">
        <v>0</v>
      </c>
      <c r="K58" s="6">
        <v>0</v>
      </c>
      <c r="L58" s="6">
        <v>0</v>
      </c>
      <c r="M58" s="18">
        <v>0</v>
      </c>
      <c r="N58" s="6">
        <v>0</v>
      </c>
      <c r="O58" s="15">
        <v>0</v>
      </c>
      <c r="P58" s="5">
        <v>0</v>
      </c>
      <c r="Q58" s="55">
        <v>0</v>
      </c>
      <c r="R58" s="72">
        <v>0</v>
      </c>
      <c r="S58" s="6">
        <v>0</v>
      </c>
      <c r="T58" s="5">
        <v>0</v>
      </c>
      <c r="U58" s="18">
        <f>SUM(U66+U74)</f>
        <v>0</v>
      </c>
      <c r="V58" s="6">
        <f>SUM(V66+V74)</f>
        <v>0</v>
      </c>
      <c r="W58" s="6">
        <f>SUM(W66+W74)</f>
        <v>0</v>
      </c>
      <c r="X58" s="6">
        <f>SUM(X66+X74)</f>
        <v>0</v>
      </c>
      <c r="Y58" s="19">
        <v>0</v>
      </c>
      <c r="Z58" s="5">
        <v>0</v>
      </c>
      <c r="AA58" s="5">
        <v>0</v>
      </c>
      <c r="AB58" s="48">
        <v>0</v>
      </c>
      <c r="AC58" s="16">
        <f>AC66+AC74</f>
        <v>0</v>
      </c>
      <c r="AD58" s="16">
        <f>AD66+AD74</f>
        <v>0</v>
      </c>
      <c r="AE58" s="16">
        <f>AE66+AE74</f>
        <v>0</v>
      </c>
      <c r="AF58" s="16">
        <f>AF66+AF74</f>
        <v>0</v>
      </c>
      <c r="AG58" s="18">
        <v>0</v>
      </c>
      <c r="AH58" s="41">
        <v>0</v>
      </c>
      <c r="AI58" s="5">
        <v>0</v>
      </c>
      <c r="AJ58" s="40">
        <v>0</v>
      </c>
      <c r="AK58" s="19">
        <v>0</v>
      </c>
      <c r="AL58" s="41">
        <v>0</v>
      </c>
      <c r="AM58" s="8">
        <v>0</v>
      </c>
      <c r="AN58" s="5">
        <v>0</v>
      </c>
      <c r="AO58" s="18">
        <f aca="true" t="shared" si="12" ref="AO58:AO64">AO66+AO74</f>
        <v>0</v>
      </c>
      <c r="AP58" s="41">
        <v>0</v>
      </c>
      <c r="AQ58" s="5">
        <v>0</v>
      </c>
      <c r="AR58" s="26">
        <v>0</v>
      </c>
      <c r="AS58" s="23">
        <v>0</v>
      </c>
      <c r="AT58" s="16">
        <v>0</v>
      </c>
      <c r="AU58" s="16">
        <v>0</v>
      </c>
      <c r="AV58" s="6">
        <v>0</v>
      </c>
      <c r="AW58" s="19">
        <v>0</v>
      </c>
      <c r="AX58" s="5">
        <v>0</v>
      </c>
      <c r="AY58" s="5">
        <v>0</v>
      </c>
      <c r="AZ58" s="5">
        <v>0</v>
      </c>
      <c r="BA58" s="18">
        <v>0</v>
      </c>
      <c r="BB58" s="53">
        <v>0</v>
      </c>
      <c r="BC58" s="53">
        <v>0</v>
      </c>
      <c r="BD58" s="6">
        <v>0</v>
      </c>
      <c r="BE58" s="10">
        <v>0</v>
      </c>
      <c r="BF58" s="53">
        <v>0</v>
      </c>
      <c r="BG58" s="20">
        <v>0</v>
      </c>
      <c r="BH58" s="53">
        <v>0</v>
      </c>
      <c r="BI58" s="6">
        <v>0</v>
      </c>
      <c r="BJ58" s="6">
        <v>0</v>
      </c>
      <c r="BK58" s="6">
        <v>0</v>
      </c>
      <c r="BL58" s="6">
        <v>0</v>
      </c>
      <c r="BM58" s="70">
        <v>0</v>
      </c>
      <c r="BN58" s="53">
        <v>0</v>
      </c>
      <c r="BO58" s="53">
        <v>0</v>
      </c>
      <c r="BP58" s="20">
        <v>0</v>
      </c>
      <c r="BQ58" s="70">
        <v>0</v>
      </c>
      <c r="BR58" s="20">
        <v>0</v>
      </c>
      <c r="BS58" s="6">
        <v>0</v>
      </c>
      <c r="BT58" s="85">
        <v>0</v>
      </c>
      <c r="BU58" s="87">
        <v>0</v>
      </c>
      <c r="BV58" s="86">
        <v>0</v>
      </c>
      <c r="BW58" s="32">
        <v>0</v>
      </c>
      <c r="BX58" s="6">
        <v>0</v>
      </c>
      <c r="BY58" s="28"/>
      <c r="CA58" s="28"/>
      <c r="CC58" s="28"/>
      <c r="CD58" s="28"/>
    </row>
    <row r="59" spans="2:82" s="20" customFormat="1" ht="15.75">
      <c r="B59" s="20" t="s">
        <v>69</v>
      </c>
      <c r="D59" s="15">
        <v>3303</v>
      </c>
      <c r="E59" s="18">
        <v>-11.9</v>
      </c>
      <c r="F59" s="6">
        <v>-8.5</v>
      </c>
      <c r="G59" s="6">
        <v>0</v>
      </c>
      <c r="H59" s="40">
        <v>0</v>
      </c>
      <c r="I59" s="18">
        <v>0</v>
      </c>
      <c r="J59" s="6">
        <v>0</v>
      </c>
      <c r="K59" s="6">
        <v>0</v>
      </c>
      <c r="L59" s="6">
        <v>0</v>
      </c>
      <c r="M59" s="18">
        <v>0</v>
      </c>
      <c r="N59" s="6">
        <v>540.9</v>
      </c>
      <c r="O59" s="15">
        <v>182.9</v>
      </c>
      <c r="P59" s="5">
        <v>-30</v>
      </c>
      <c r="Q59" s="55">
        <v>-8</v>
      </c>
      <c r="R59" s="72">
        <v>-10</v>
      </c>
      <c r="S59" s="6">
        <v>55.6</v>
      </c>
      <c r="T59" s="5">
        <v>186.9</v>
      </c>
      <c r="U59" s="18">
        <f aca="true" t="shared" si="13" ref="U59:X64">SUM(U67+U75)</f>
        <v>55</v>
      </c>
      <c r="V59" s="6">
        <f t="shared" si="13"/>
        <v>31.400000000000006</v>
      </c>
      <c r="W59" s="6">
        <f t="shared" si="13"/>
        <v>56.79999999999998</v>
      </c>
      <c r="X59" s="6">
        <f t="shared" si="13"/>
        <v>-6.299999999999983</v>
      </c>
      <c r="Y59" s="19">
        <v>6.800000000000001</v>
      </c>
      <c r="Z59" s="5">
        <v>133.5</v>
      </c>
      <c r="AA59" s="5">
        <v>-3.200000000000017</v>
      </c>
      <c r="AB59" s="48">
        <v>10.599999999999994</v>
      </c>
      <c r="AC59" s="16">
        <f aca="true" t="shared" si="14" ref="AC59:AF63">AC67+AC75</f>
        <v>17.8</v>
      </c>
      <c r="AD59" s="16">
        <f t="shared" si="14"/>
        <v>17.7</v>
      </c>
      <c r="AE59" s="16">
        <f t="shared" si="14"/>
        <v>-11.100000000000001</v>
      </c>
      <c r="AF59" s="16">
        <f t="shared" si="14"/>
        <v>-10.300000000000004</v>
      </c>
      <c r="AG59" s="18">
        <v>0</v>
      </c>
      <c r="AH59" s="41">
        <v>-77.6</v>
      </c>
      <c r="AI59" s="5">
        <v>23.099999999999994</v>
      </c>
      <c r="AJ59" s="40">
        <v>152.6</v>
      </c>
      <c r="AK59" s="19">
        <f>AK67+AK75</f>
        <v>222.8</v>
      </c>
      <c r="AL59" s="41">
        <f>AL67+AL75</f>
        <v>107.89999999999998</v>
      </c>
      <c r="AM59" s="8">
        <f>AM67+AM75</f>
        <v>147</v>
      </c>
      <c r="AN59" s="5">
        <f>AN67+AN75</f>
        <v>60.099999999999966</v>
      </c>
      <c r="AO59" s="18">
        <f t="shared" si="12"/>
        <v>193.6</v>
      </c>
      <c r="AP59" s="41">
        <v>86.50000000000003</v>
      </c>
      <c r="AQ59" s="5">
        <v>23.399999999999977</v>
      </c>
      <c r="AR59" s="26">
        <v>-23.80000000000001</v>
      </c>
      <c r="AS59" s="23">
        <v>-46.2</v>
      </c>
      <c r="AT59" s="16">
        <v>90.30000000000001</v>
      </c>
      <c r="AU59" s="16">
        <v>138.9</v>
      </c>
      <c r="AV59" s="6">
        <v>160.39999999999998</v>
      </c>
      <c r="AW59" s="19">
        <v>81.9</v>
      </c>
      <c r="AX59" s="5">
        <v>165.70000000000002</v>
      </c>
      <c r="AY59" s="5">
        <v>66.39999999999998</v>
      </c>
      <c r="AZ59" s="5">
        <v>50.5</v>
      </c>
      <c r="BA59" s="18">
        <v>-12.6</v>
      </c>
      <c r="BB59" s="53">
        <v>79.29999999999998</v>
      </c>
      <c r="BC59" s="53">
        <v>150.1</v>
      </c>
      <c r="BD59" s="15">
        <v>170.4</v>
      </c>
      <c r="BE59" s="52">
        <v>33</v>
      </c>
      <c r="BF59" s="53">
        <v>218.5</v>
      </c>
      <c r="BG59" s="20">
        <v>142.5</v>
      </c>
      <c r="BH59" s="53">
        <v>512.6</v>
      </c>
      <c r="BI59" s="6">
        <v>348.2</v>
      </c>
      <c r="BJ59" s="6">
        <v>833.8999999999999</v>
      </c>
      <c r="BK59" s="6">
        <v>376.20000000000005</v>
      </c>
      <c r="BL59" s="6">
        <v>425.70000000000005</v>
      </c>
      <c r="BM59" s="70">
        <v>-292.8</v>
      </c>
      <c r="BN59" s="53">
        <v>-93</v>
      </c>
      <c r="BO59" s="53">
        <v>-291.2</v>
      </c>
      <c r="BP59" s="20">
        <v>284</v>
      </c>
      <c r="BQ59" s="70">
        <v>401.4</v>
      </c>
      <c r="BR59" s="20">
        <v>5.300000000000068</v>
      </c>
      <c r="BS59" s="6">
        <v>465.79999999999995</v>
      </c>
      <c r="BT59" s="85">
        <v>430.9000000000001</v>
      </c>
      <c r="BU59" s="17">
        <v>52.7</v>
      </c>
      <c r="BV59" s="15">
        <v>616.3</v>
      </c>
      <c r="BW59" s="32">
        <v>288.29999999999995</v>
      </c>
      <c r="BX59" s="6">
        <v>459.5000000000002</v>
      </c>
      <c r="BY59" s="28"/>
      <c r="BZ59" s="53"/>
      <c r="CA59" s="28"/>
      <c r="CC59" s="28"/>
      <c r="CD59" s="28"/>
    </row>
    <row r="60" spans="2:82" s="20" customFormat="1" ht="15.75">
      <c r="B60" s="20" t="s">
        <v>0</v>
      </c>
      <c r="D60" s="15">
        <v>3304</v>
      </c>
      <c r="E60" s="18">
        <v>-0.3000000000000007</v>
      </c>
      <c r="F60" s="6">
        <v>-16.6</v>
      </c>
      <c r="G60" s="6">
        <v>-13.7</v>
      </c>
      <c r="H60" s="40">
        <v>-29.8</v>
      </c>
      <c r="I60" s="18">
        <v>9.7</v>
      </c>
      <c r="J60" s="6">
        <v>-30.4</v>
      </c>
      <c r="K60" s="6">
        <v>41.7</v>
      </c>
      <c r="L60" s="6">
        <v>-6.5</v>
      </c>
      <c r="M60" s="18">
        <v>6.3</v>
      </c>
      <c r="N60" s="6">
        <v>24.9</v>
      </c>
      <c r="O60" s="15">
        <v>30.6</v>
      </c>
      <c r="P60" s="5">
        <v>229</v>
      </c>
      <c r="Q60" s="55">
        <v>24.9</v>
      </c>
      <c r="R60" s="72">
        <v>43.4</v>
      </c>
      <c r="S60" s="6">
        <v>312.5</v>
      </c>
      <c r="T60" s="5">
        <v>290.3</v>
      </c>
      <c r="U60" s="18">
        <f t="shared" si="13"/>
        <v>410.9</v>
      </c>
      <c r="V60" s="6">
        <f t="shared" si="13"/>
        <v>44.80000000000003</v>
      </c>
      <c r="W60" s="6">
        <f t="shared" si="13"/>
        <v>292.90000000000003</v>
      </c>
      <c r="X60" s="6">
        <f t="shared" si="13"/>
        <v>390.49999999999994</v>
      </c>
      <c r="Y60" s="19">
        <v>43</v>
      </c>
      <c r="Z60" s="5">
        <v>82.00000000000001</v>
      </c>
      <c r="AA60" s="5">
        <v>110.7</v>
      </c>
      <c r="AB60" s="48">
        <v>219.1999999999999</v>
      </c>
      <c r="AC60" s="16">
        <f t="shared" si="14"/>
        <v>39.9</v>
      </c>
      <c r="AD60" s="16">
        <f t="shared" si="14"/>
        <v>106.8</v>
      </c>
      <c r="AE60" s="16">
        <f t="shared" si="14"/>
        <v>326.09999999999997</v>
      </c>
      <c r="AF60" s="16">
        <f t="shared" si="14"/>
        <v>121.89999999999998</v>
      </c>
      <c r="AG60" s="18">
        <v>68.8</v>
      </c>
      <c r="AH60" s="41">
        <v>-19.599999999999987</v>
      </c>
      <c r="AI60" s="5">
        <v>34.49999999999998</v>
      </c>
      <c r="AJ60" s="40">
        <v>42.3</v>
      </c>
      <c r="AK60" s="19">
        <f aca="true" t="shared" si="15" ref="AK60:AN64">AK68+AK76</f>
        <v>-56.7</v>
      </c>
      <c r="AL60" s="41">
        <f t="shared" si="15"/>
        <v>-46.800000000000004</v>
      </c>
      <c r="AM60" s="8">
        <f t="shared" si="15"/>
        <v>238.70000000000002</v>
      </c>
      <c r="AN60" s="5">
        <f t="shared" si="15"/>
        <v>357.1</v>
      </c>
      <c r="AO60" s="18">
        <f t="shared" si="12"/>
        <v>-51.7</v>
      </c>
      <c r="AP60" s="41">
        <v>334.20000000000005</v>
      </c>
      <c r="AQ60" s="5">
        <v>57</v>
      </c>
      <c r="AR60" s="26">
        <v>334.7</v>
      </c>
      <c r="AS60" s="23">
        <v>46.3</v>
      </c>
      <c r="AT60" s="16">
        <v>56.000000000000014</v>
      </c>
      <c r="AU60" s="16">
        <v>108.19999999999999</v>
      </c>
      <c r="AV60" s="6">
        <v>561.5999999999999</v>
      </c>
      <c r="AW60" s="19">
        <v>40.099999999999994</v>
      </c>
      <c r="AX60" s="5">
        <v>358.4</v>
      </c>
      <c r="AY60" s="5">
        <v>203.5</v>
      </c>
      <c r="AZ60" s="5">
        <v>220.5999999999999</v>
      </c>
      <c r="BA60" s="18">
        <v>128.3</v>
      </c>
      <c r="BB60" s="53">
        <v>-17.099999999999994</v>
      </c>
      <c r="BC60" s="53">
        <v>-61.400000000000034</v>
      </c>
      <c r="BD60" s="15">
        <v>690.7000000000002</v>
      </c>
      <c r="BE60" s="52">
        <v>-17.30000000000001</v>
      </c>
      <c r="BF60" s="53">
        <v>-51.599999999999966</v>
      </c>
      <c r="BG60" s="20">
        <v>-20.199999999999932</v>
      </c>
      <c r="BH60" s="53">
        <v>558.6999999999999</v>
      </c>
      <c r="BI60" s="6">
        <v>224.59999999999997</v>
      </c>
      <c r="BJ60" s="6">
        <v>903.2</v>
      </c>
      <c r="BK60" s="6">
        <v>1563.2</v>
      </c>
      <c r="BL60" s="6">
        <v>1671.4000000000005</v>
      </c>
      <c r="BM60" s="70">
        <v>1286.7</v>
      </c>
      <c r="BN60" s="53">
        <v>390.6999999999998</v>
      </c>
      <c r="BO60" s="53">
        <v>151.30000000000018</v>
      </c>
      <c r="BP60" s="20">
        <v>1073.4999999999998</v>
      </c>
      <c r="BQ60" s="70">
        <v>94.69999999999996</v>
      </c>
      <c r="BR60" s="20">
        <v>220.40000000000006</v>
      </c>
      <c r="BS60" s="6">
        <v>291.9</v>
      </c>
      <c r="BT60" s="85">
        <v>802.4000000000001</v>
      </c>
      <c r="BU60" s="17">
        <v>22.999999999999964</v>
      </c>
      <c r="BV60" s="15">
        <v>169.00000000000003</v>
      </c>
      <c r="BW60" s="32">
        <v>430.9</v>
      </c>
      <c r="BX60" s="6">
        <v>335.10000000000014</v>
      </c>
      <c r="BY60" s="28"/>
      <c r="CA60" s="28"/>
      <c r="CC60" s="28"/>
      <c r="CD60" s="28"/>
    </row>
    <row r="61" spans="2:82" s="20" customFormat="1" ht="15.75">
      <c r="B61" s="20" t="s">
        <v>1</v>
      </c>
      <c r="D61" s="15">
        <v>3305</v>
      </c>
      <c r="E61" s="18">
        <v>0</v>
      </c>
      <c r="F61" s="6">
        <v>0</v>
      </c>
      <c r="G61" s="6">
        <v>0</v>
      </c>
      <c r="H61" s="40">
        <v>0</v>
      </c>
      <c r="I61" s="18">
        <v>0</v>
      </c>
      <c r="J61" s="6">
        <v>0</v>
      </c>
      <c r="K61" s="6">
        <v>0</v>
      </c>
      <c r="L61" s="6">
        <v>0</v>
      </c>
      <c r="M61" s="18">
        <v>0</v>
      </c>
      <c r="N61" s="6">
        <v>0</v>
      </c>
      <c r="O61" s="15">
        <v>0</v>
      </c>
      <c r="P61" s="5">
        <v>0</v>
      </c>
      <c r="Q61" s="55">
        <v>0</v>
      </c>
      <c r="R61" s="72">
        <v>0</v>
      </c>
      <c r="S61" s="6">
        <v>0</v>
      </c>
      <c r="T61" s="5">
        <v>0</v>
      </c>
      <c r="U61" s="18">
        <f t="shared" si="13"/>
        <v>0</v>
      </c>
      <c r="V61" s="6">
        <f t="shared" si="13"/>
        <v>0</v>
      </c>
      <c r="W61" s="6">
        <f t="shared" si="13"/>
        <v>0</v>
      </c>
      <c r="X61" s="6">
        <f t="shared" si="13"/>
        <v>0</v>
      </c>
      <c r="Y61" s="19">
        <v>0</v>
      </c>
      <c r="Z61" s="5">
        <v>0</v>
      </c>
      <c r="AA61" s="5">
        <v>0</v>
      </c>
      <c r="AB61" s="48">
        <v>0</v>
      </c>
      <c r="AC61" s="16">
        <f t="shared" si="14"/>
        <v>0</v>
      </c>
      <c r="AD61" s="16">
        <f t="shared" si="14"/>
        <v>0</v>
      </c>
      <c r="AE61" s="16">
        <f t="shared" si="14"/>
        <v>0</v>
      </c>
      <c r="AF61" s="16">
        <f t="shared" si="14"/>
        <v>0</v>
      </c>
      <c r="AG61" s="18">
        <v>0</v>
      </c>
      <c r="AH61" s="41">
        <v>0</v>
      </c>
      <c r="AI61" s="5">
        <v>0</v>
      </c>
      <c r="AJ61" s="40">
        <v>0</v>
      </c>
      <c r="AK61" s="19">
        <f>AK69+AK77</f>
        <v>0</v>
      </c>
      <c r="AL61" s="41">
        <f t="shared" si="15"/>
        <v>0</v>
      </c>
      <c r="AM61" s="8">
        <f t="shared" si="15"/>
        <v>0</v>
      </c>
      <c r="AN61" s="5">
        <f t="shared" si="15"/>
        <v>0</v>
      </c>
      <c r="AO61" s="18">
        <f t="shared" si="12"/>
        <v>0</v>
      </c>
      <c r="AP61" s="41">
        <v>0</v>
      </c>
      <c r="AQ61" s="5">
        <v>0</v>
      </c>
      <c r="AR61" s="26">
        <v>0</v>
      </c>
      <c r="AS61" s="23">
        <v>0</v>
      </c>
      <c r="AT61" s="16">
        <v>0</v>
      </c>
      <c r="AU61" s="16">
        <v>0</v>
      </c>
      <c r="AV61" s="6">
        <v>0</v>
      </c>
      <c r="AW61" s="19">
        <v>0</v>
      </c>
      <c r="AX61" s="5">
        <v>0</v>
      </c>
      <c r="AY61" s="5">
        <v>0</v>
      </c>
      <c r="AZ61" s="5">
        <v>0</v>
      </c>
      <c r="BA61" s="18">
        <v>0</v>
      </c>
      <c r="BB61" s="53">
        <v>0</v>
      </c>
      <c r="BC61" s="53">
        <v>0</v>
      </c>
      <c r="BD61" s="15">
        <v>0</v>
      </c>
      <c r="BE61" s="52">
        <v>0</v>
      </c>
      <c r="BF61" s="53">
        <v>0</v>
      </c>
      <c r="BG61" s="20">
        <v>0</v>
      </c>
      <c r="BH61" s="53">
        <v>0</v>
      </c>
      <c r="BI61" s="6">
        <v>0</v>
      </c>
      <c r="BJ61" s="6">
        <v>0</v>
      </c>
      <c r="BK61" s="6">
        <v>0</v>
      </c>
      <c r="BL61" s="6">
        <v>0</v>
      </c>
      <c r="BM61" s="18">
        <v>0</v>
      </c>
      <c r="BN61" s="6">
        <v>0</v>
      </c>
      <c r="BO61" s="6">
        <v>0</v>
      </c>
      <c r="BP61" s="6">
        <v>0</v>
      </c>
      <c r="BQ61" s="18">
        <v>0</v>
      </c>
      <c r="BR61" s="6">
        <v>0</v>
      </c>
      <c r="BS61" s="6">
        <v>0</v>
      </c>
      <c r="BT61" s="6">
        <v>0</v>
      </c>
      <c r="BU61" s="18">
        <v>0</v>
      </c>
      <c r="BV61" s="6">
        <v>0</v>
      </c>
      <c r="BW61" s="32">
        <v>0</v>
      </c>
      <c r="BX61" s="6">
        <v>0</v>
      </c>
      <c r="BY61" s="28"/>
      <c r="CA61" s="28"/>
      <c r="CC61" s="28"/>
      <c r="CD61" s="28"/>
    </row>
    <row r="62" spans="2:82" s="20" customFormat="1" ht="15.75">
      <c r="B62" s="20" t="s">
        <v>2</v>
      </c>
      <c r="D62" s="15">
        <v>3306</v>
      </c>
      <c r="E62" s="18">
        <v>0</v>
      </c>
      <c r="F62" s="6">
        <v>0</v>
      </c>
      <c r="G62" s="6">
        <v>0</v>
      </c>
      <c r="H62" s="40">
        <v>0</v>
      </c>
      <c r="I62" s="18">
        <v>0</v>
      </c>
      <c r="J62" s="6">
        <v>0</v>
      </c>
      <c r="K62" s="6">
        <v>0</v>
      </c>
      <c r="L62" s="6">
        <v>0</v>
      </c>
      <c r="M62" s="18">
        <v>0</v>
      </c>
      <c r="N62" s="6">
        <v>0</v>
      </c>
      <c r="O62" s="15">
        <v>0</v>
      </c>
      <c r="P62" s="5">
        <v>0</v>
      </c>
      <c r="Q62" s="55">
        <v>0</v>
      </c>
      <c r="R62" s="72">
        <v>0</v>
      </c>
      <c r="S62" s="6">
        <v>0</v>
      </c>
      <c r="T62" s="5">
        <v>0</v>
      </c>
      <c r="U62" s="18">
        <f t="shared" si="13"/>
        <v>0</v>
      </c>
      <c r="V62" s="6">
        <f t="shared" si="13"/>
        <v>0</v>
      </c>
      <c r="W62" s="6">
        <f t="shared" si="13"/>
        <v>0</v>
      </c>
      <c r="X62" s="6">
        <f t="shared" si="13"/>
        <v>0</v>
      </c>
      <c r="Y62" s="19">
        <v>0</v>
      </c>
      <c r="Z62" s="5">
        <v>0</v>
      </c>
      <c r="AA62" s="5">
        <v>0</v>
      </c>
      <c r="AB62" s="48">
        <v>0</v>
      </c>
      <c r="AC62" s="16">
        <f t="shared" si="14"/>
        <v>0</v>
      </c>
      <c r="AD62" s="16">
        <f t="shared" si="14"/>
        <v>0</v>
      </c>
      <c r="AE62" s="16">
        <f t="shared" si="14"/>
        <v>0</v>
      </c>
      <c r="AF62" s="16">
        <f t="shared" si="14"/>
        <v>0</v>
      </c>
      <c r="AG62" s="18">
        <v>0</v>
      </c>
      <c r="AH62" s="41">
        <v>0</v>
      </c>
      <c r="AI62" s="5">
        <v>0</v>
      </c>
      <c r="AJ62" s="40">
        <v>0</v>
      </c>
      <c r="AK62" s="19">
        <f t="shared" si="15"/>
        <v>0</v>
      </c>
      <c r="AL62" s="41">
        <f t="shared" si="15"/>
        <v>0</v>
      </c>
      <c r="AM62" s="8">
        <f t="shared" si="15"/>
        <v>0</v>
      </c>
      <c r="AN62" s="5">
        <f t="shared" si="15"/>
        <v>0</v>
      </c>
      <c r="AO62" s="18">
        <f t="shared" si="12"/>
        <v>0</v>
      </c>
      <c r="AP62" s="41">
        <v>0</v>
      </c>
      <c r="AQ62" s="5">
        <v>0</v>
      </c>
      <c r="AR62" s="26">
        <v>0</v>
      </c>
      <c r="AS62" s="23">
        <v>0</v>
      </c>
      <c r="AT62" s="16">
        <v>0</v>
      </c>
      <c r="AU62" s="16">
        <v>0</v>
      </c>
      <c r="AV62" s="6">
        <v>0</v>
      </c>
      <c r="AW62" s="19">
        <v>0</v>
      </c>
      <c r="AX62" s="5">
        <v>0</v>
      </c>
      <c r="AY62" s="5">
        <v>0</v>
      </c>
      <c r="AZ62" s="5">
        <v>0</v>
      </c>
      <c r="BA62" s="18">
        <v>0</v>
      </c>
      <c r="BB62" s="53">
        <v>0</v>
      </c>
      <c r="BC62" s="53">
        <v>0</v>
      </c>
      <c r="BD62" s="15">
        <v>0</v>
      </c>
      <c r="BE62" s="52">
        <v>0</v>
      </c>
      <c r="BF62" s="53">
        <v>0</v>
      </c>
      <c r="BG62" s="20">
        <v>0</v>
      </c>
      <c r="BH62" s="53">
        <v>0</v>
      </c>
      <c r="BI62" s="6">
        <v>0</v>
      </c>
      <c r="BJ62" s="6">
        <v>0</v>
      </c>
      <c r="BK62" s="6">
        <v>0</v>
      </c>
      <c r="BL62" s="6">
        <v>0</v>
      </c>
      <c r="BM62" s="18">
        <v>0</v>
      </c>
      <c r="BN62" s="6">
        <v>0</v>
      </c>
      <c r="BO62" s="6">
        <v>0</v>
      </c>
      <c r="BP62" s="6">
        <v>0</v>
      </c>
      <c r="BQ62" s="18">
        <v>0</v>
      </c>
      <c r="BR62" s="6">
        <v>0</v>
      </c>
      <c r="BS62" s="6">
        <v>0</v>
      </c>
      <c r="BT62" s="6">
        <v>0</v>
      </c>
      <c r="BU62" s="18">
        <v>0</v>
      </c>
      <c r="BV62" s="6">
        <v>0</v>
      </c>
      <c r="BW62" s="32">
        <v>0</v>
      </c>
      <c r="BX62" s="6">
        <v>0</v>
      </c>
      <c r="BY62" s="28"/>
      <c r="CA62" s="28"/>
      <c r="CC62" s="28"/>
      <c r="CD62" s="28"/>
    </row>
    <row r="63" spans="2:82" s="20" customFormat="1" ht="15.75">
      <c r="B63" s="20" t="s">
        <v>3</v>
      </c>
      <c r="D63" s="15">
        <v>3307</v>
      </c>
      <c r="E63" s="18">
        <v>0</v>
      </c>
      <c r="F63" s="6">
        <v>0</v>
      </c>
      <c r="G63" s="6">
        <v>0</v>
      </c>
      <c r="H63" s="40">
        <v>0</v>
      </c>
      <c r="I63" s="18">
        <v>0</v>
      </c>
      <c r="J63" s="6">
        <v>0</v>
      </c>
      <c r="K63" s="6">
        <v>0</v>
      </c>
      <c r="L63" s="6">
        <v>0</v>
      </c>
      <c r="M63" s="18">
        <v>0</v>
      </c>
      <c r="N63" s="6">
        <v>0</v>
      </c>
      <c r="O63" s="15">
        <v>0</v>
      </c>
      <c r="P63" s="5">
        <v>0</v>
      </c>
      <c r="Q63" s="55">
        <v>0</v>
      </c>
      <c r="R63" s="72">
        <v>0</v>
      </c>
      <c r="S63" s="6">
        <v>0</v>
      </c>
      <c r="T63" s="5">
        <v>0</v>
      </c>
      <c r="U63" s="18">
        <f t="shared" si="13"/>
        <v>0</v>
      </c>
      <c r="V63" s="6">
        <f t="shared" si="13"/>
        <v>0</v>
      </c>
      <c r="W63" s="6">
        <f t="shared" si="13"/>
        <v>0</v>
      </c>
      <c r="X63" s="6">
        <f t="shared" si="13"/>
        <v>0</v>
      </c>
      <c r="Y63" s="19">
        <v>0</v>
      </c>
      <c r="Z63" s="5">
        <v>0</v>
      </c>
      <c r="AA63" s="5">
        <v>0</v>
      </c>
      <c r="AB63" s="48">
        <v>0</v>
      </c>
      <c r="AC63" s="16">
        <f t="shared" si="14"/>
        <v>0</v>
      </c>
      <c r="AD63" s="16">
        <f t="shared" si="14"/>
        <v>0</v>
      </c>
      <c r="AE63" s="16">
        <f t="shared" si="14"/>
        <v>0</v>
      </c>
      <c r="AF63" s="16">
        <f t="shared" si="14"/>
        <v>0</v>
      </c>
      <c r="AG63" s="18">
        <v>0</v>
      </c>
      <c r="AH63" s="41">
        <v>0</v>
      </c>
      <c r="AI63" s="5">
        <v>0</v>
      </c>
      <c r="AJ63" s="40">
        <v>0</v>
      </c>
      <c r="AK63" s="19">
        <f t="shared" si="15"/>
        <v>0</v>
      </c>
      <c r="AL63" s="41">
        <f t="shared" si="15"/>
        <v>0</v>
      </c>
      <c r="AM63" s="8">
        <f t="shared" si="15"/>
        <v>0</v>
      </c>
      <c r="AN63" s="5">
        <f t="shared" si="15"/>
        <v>0</v>
      </c>
      <c r="AO63" s="18">
        <f t="shared" si="12"/>
        <v>0</v>
      </c>
      <c r="AP63" s="41">
        <v>0</v>
      </c>
      <c r="AQ63" s="5">
        <v>0</v>
      </c>
      <c r="AR63" s="26">
        <v>0</v>
      </c>
      <c r="AS63" s="23">
        <v>0</v>
      </c>
      <c r="AT63" s="16">
        <v>0</v>
      </c>
      <c r="AU63" s="16">
        <v>0</v>
      </c>
      <c r="AV63" s="6">
        <v>0</v>
      </c>
      <c r="AW63" s="19">
        <v>0</v>
      </c>
      <c r="AX63" s="5">
        <v>0</v>
      </c>
      <c r="AY63" s="5">
        <v>0</v>
      </c>
      <c r="AZ63" s="5">
        <v>0</v>
      </c>
      <c r="BA63" s="18">
        <v>0</v>
      </c>
      <c r="BB63" s="53">
        <v>0</v>
      </c>
      <c r="BC63" s="53">
        <v>0</v>
      </c>
      <c r="BD63" s="15">
        <v>0</v>
      </c>
      <c r="BE63" s="52">
        <v>0</v>
      </c>
      <c r="BF63" s="53">
        <v>0</v>
      </c>
      <c r="BG63" s="20">
        <v>0</v>
      </c>
      <c r="BH63" s="53">
        <v>0</v>
      </c>
      <c r="BI63" s="6">
        <v>0</v>
      </c>
      <c r="BJ63" s="6">
        <v>0</v>
      </c>
      <c r="BK63" s="6">
        <v>0</v>
      </c>
      <c r="BL63" s="6">
        <v>0</v>
      </c>
      <c r="BM63" s="18">
        <v>0</v>
      </c>
      <c r="BN63" s="6">
        <v>0</v>
      </c>
      <c r="BO63" s="6">
        <v>0</v>
      </c>
      <c r="BP63" s="6">
        <v>0</v>
      </c>
      <c r="BQ63" s="18">
        <v>0</v>
      </c>
      <c r="BR63" s="6">
        <v>0</v>
      </c>
      <c r="BS63" s="6">
        <v>0</v>
      </c>
      <c r="BT63" s="6">
        <v>0</v>
      </c>
      <c r="BU63" s="18">
        <v>0</v>
      </c>
      <c r="BV63" s="6">
        <v>0</v>
      </c>
      <c r="BW63" s="32">
        <v>0</v>
      </c>
      <c r="BX63" s="6">
        <v>0</v>
      </c>
      <c r="BY63" s="28"/>
      <c r="CA63" s="28"/>
      <c r="CC63" s="28"/>
      <c r="CD63" s="28"/>
    </row>
    <row r="64" spans="2:82" s="20" customFormat="1" ht="15.75">
      <c r="B64" s="20" t="s">
        <v>4</v>
      </c>
      <c r="D64" s="15">
        <v>3308</v>
      </c>
      <c r="E64" s="18">
        <v>0</v>
      </c>
      <c r="F64" s="6">
        <v>0</v>
      </c>
      <c r="G64" s="6">
        <v>0</v>
      </c>
      <c r="H64" s="40">
        <v>0</v>
      </c>
      <c r="I64" s="18">
        <v>0</v>
      </c>
      <c r="J64" s="6">
        <v>0</v>
      </c>
      <c r="K64" s="6">
        <v>0</v>
      </c>
      <c r="L64" s="6">
        <v>0</v>
      </c>
      <c r="M64" s="18">
        <v>0</v>
      </c>
      <c r="N64" s="6">
        <v>0</v>
      </c>
      <c r="O64" s="15">
        <v>0</v>
      </c>
      <c r="P64" s="5">
        <v>-22.4</v>
      </c>
      <c r="Q64" s="55">
        <v>-170.5</v>
      </c>
      <c r="R64" s="72">
        <v>-6.300000000000011</v>
      </c>
      <c r="S64" s="6">
        <v>-18.5</v>
      </c>
      <c r="T64" s="5">
        <v>-2.799999999999983</v>
      </c>
      <c r="U64" s="18">
        <f t="shared" si="13"/>
        <v>-4.6</v>
      </c>
      <c r="V64" s="6">
        <f t="shared" si="13"/>
        <v>-3.5999999999999996</v>
      </c>
      <c r="W64" s="6">
        <f t="shared" si="13"/>
        <v>8.2</v>
      </c>
      <c r="X64" s="6">
        <f t="shared" si="13"/>
        <v>0</v>
      </c>
      <c r="Y64" s="19">
        <v>0</v>
      </c>
      <c r="Z64" s="5">
        <v>-11.4</v>
      </c>
      <c r="AA64" s="5">
        <v>-2.5999999999999996</v>
      </c>
      <c r="AB64" s="48">
        <v>-5.399999999999999</v>
      </c>
      <c r="AC64" s="16">
        <f>AC72+AC80</f>
        <v>-2.1</v>
      </c>
      <c r="AD64" s="16">
        <f>AD72+AD80</f>
        <v>-1.2999999999999998</v>
      </c>
      <c r="AE64" s="16">
        <f>AE72+AE80</f>
        <v>3.4</v>
      </c>
      <c r="AF64" s="16">
        <f>AF72+AF80</f>
        <v>0</v>
      </c>
      <c r="AG64" s="18">
        <v>0</v>
      </c>
      <c r="AH64" s="41">
        <v>-25.5</v>
      </c>
      <c r="AI64" s="5">
        <v>-10.399999999999999</v>
      </c>
      <c r="AJ64" s="40">
        <v>35.9</v>
      </c>
      <c r="AK64" s="19">
        <f t="shared" si="15"/>
        <v>-9.2</v>
      </c>
      <c r="AL64" s="41">
        <f t="shared" si="15"/>
        <v>-5.600000000000001</v>
      </c>
      <c r="AM64" s="8">
        <f t="shared" si="15"/>
        <v>-1.8999999999999986</v>
      </c>
      <c r="AN64" s="5">
        <f t="shared" si="15"/>
        <v>-3.400000000000002</v>
      </c>
      <c r="AO64" s="18">
        <f t="shared" si="12"/>
        <v>-6.7</v>
      </c>
      <c r="AP64" s="41">
        <v>-0.7000000000000002</v>
      </c>
      <c r="AQ64" s="5">
        <v>-2.3999999999999986</v>
      </c>
      <c r="AR64" s="26">
        <v>-2.9000000000000004</v>
      </c>
      <c r="AS64" s="23">
        <v>-25</v>
      </c>
      <c r="AT64" s="16">
        <v>9.9</v>
      </c>
      <c r="AU64" s="16">
        <v>-4.4</v>
      </c>
      <c r="AV64" s="6">
        <v>-29.4</v>
      </c>
      <c r="AW64" s="19">
        <v>-42</v>
      </c>
      <c r="AX64" s="5">
        <v>-2.6000000000000014</v>
      </c>
      <c r="AY64" s="5">
        <v>-3.6999999999999957</v>
      </c>
      <c r="AZ64" s="5">
        <v>-2.6000000000000085</v>
      </c>
      <c r="BA64" s="18">
        <v>0</v>
      </c>
      <c r="BB64" s="53">
        <v>0</v>
      </c>
      <c r="BC64" s="53">
        <v>-3.3</v>
      </c>
      <c r="BD64" s="15">
        <v>0.09999999999999964</v>
      </c>
      <c r="BE64" s="52">
        <v>-2.2</v>
      </c>
      <c r="BF64" s="53">
        <v>2.2</v>
      </c>
      <c r="BG64" s="20">
        <v>-2.2</v>
      </c>
      <c r="BH64" s="53">
        <v>2.2</v>
      </c>
      <c r="BI64" s="6">
        <v>-2.1</v>
      </c>
      <c r="BJ64" s="6">
        <v>0</v>
      </c>
      <c r="BK64" s="6">
        <v>0</v>
      </c>
      <c r="BL64" s="6">
        <v>2.1</v>
      </c>
      <c r="BM64" s="18">
        <v>0</v>
      </c>
      <c r="BN64" s="6">
        <v>0</v>
      </c>
      <c r="BO64" s="6">
        <v>0</v>
      </c>
      <c r="BP64" s="6">
        <v>0</v>
      </c>
      <c r="BQ64" s="18">
        <v>0</v>
      </c>
      <c r="BR64" s="6">
        <v>0</v>
      </c>
      <c r="BS64" s="6">
        <v>0</v>
      </c>
      <c r="BT64" s="6">
        <v>0</v>
      </c>
      <c r="BU64" s="18">
        <v>0</v>
      </c>
      <c r="BV64" s="6">
        <v>0</v>
      </c>
      <c r="BW64" s="32">
        <v>0</v>
      </c>
      <c r="BX64" s="6">
        <v>0</v>
      </c>
      <c r="BY64" s="28"/>
      <c r="CA64" s="28"/>
      <c r="CC64" s="28"/>
      <c r="CD64" s="28"/>
    </row>
    <row r="65" spans="3:82" s="1" customFormat="1" ht="15.75">
      <c r="C65" s="20" t="s">
        <v>24</v>
      </c>
      <c r="D65" s="15">
        <v>331</v>
      </c>
      <c r="E65" s="18">
        <v>-11.9</v>
      </c>
      <c r="F65" s="6">
        <v>-14.7</v>
      </c>
      <c r="G65" s="6">
        <v>-0.6</v>
      </c>
      <c r="H65" s="40">
        <v>1.3</v>
      </c>
      <c r="I65" s="18">
        <v>0</v>
      </c>
      <c r="J65" s="6">
        <v>0</v>
      </c>
      <c r="K65" s="6">
        <v>0</v>
      </c>
      <c r="L65" s="6">
        <v>-20</v>
      </c>
      <c r="M65" s="18">
        <v>-10</v>
      </c>
      <c r="N65" s="6">
        <f>SUM(N66:N72)</f>
        <v>-10</v>
      </c>
      <c r="O65" s="6">
        <f>SUM(O66:O72)</f>
        <v>-14.2</v>
      </c>
      <c r="P65" s="6">
        <f>SUM(P66:P72)</f>
        <v>-18.199999999999996</v>
      </c>
      <c r="Q65" s="19">
        <v>-178.5</v>
      </c>
      <c r="R65" s="72">
        <v>-16.3</v>
      </c>
      <c r="S65" s="6">
        <v>37.1</v>
      </c>
      <c r="T65" s="5">
        <v>184.1</v>
      </c>
      <c r="U65" s="18">
        <f>SUM(U66:U72)</f>
        <v>50.1</v>
      </c>
      <c r="V65" s="6">
        <f>SUM(V66:V72)</f>
        <v>27.700000000000003</v>
      </c>
      <c r="W65" s="6">
        <f>SUM(W66:W72)</f>
        <v>54.69999999999999</v>
      </c>
      <c r="X65" s="6">
        <f>SUM(X66:X72)</f>
        <v>-8.999999999999984</v>
      </c>
      <c r="Y65" s="19">
        <v>-2</v>
      </c>
      <c r="Z65" s="5">
        <v>37.800000000000004</v>
      </c>
      <c r="AA65" s="5">
        <v>-5.8000000000000025</v>
      </c>
      <c r="AB65" s="48">
        <v>5.20000000000001</v>
      </c>
      <c r="AC65" s="16">
        <f>SUM(AC66:AC72)</f>
        <v>13.200000000000001</v>
      </c>
      <c r="AD65" s="16">
        <f>SUM(AD66:AD72)</f>
        <v>16.4</v>
      </c>
      <c r="AE65" s="16">
        <f>SUM(AE66:AE72)</f>
        <v>-5.200000000000001</v>
      </c>
      <c r="AF65" s="16">
        <f>SUM(AF66:AF72)</f>
        <v>-10.300000000000004</v>
      </c>
      <c r="AG65" s="18">
        <v>-3.6999999999999993</v>
      </c>
      <c r="AH65" s="5">
        <v>12</v>
      </c>
      <c r="AI65" s="5">
        <v>21.999999999999996</v>
      </c>
      <c r="AJ65" s="40">
        <v>59.599999999999994</v>
      </c>
      <c r="AK65" s="19">
        <f>SUM(AK66:AK72)</f>
        <v>213.20000000000002</v>
      </c>
      <c r="AL65" s="5">
        <f>SUM(AL66:AL72)</f>
        <v>101.79999999999998</v>
      </c>
      <c r="AM65" s="5">
        <v>145.10000000000002</v>
      </c>
      <c r="AN65" s="5">
        <v>56.399999999999864</v>
      </c>
      <c r="AO65" s="19">
        <f aca="true" t="shared" si="16" ref="AO65:AW65">SUM(AO66:AO72)</f>
        <v>185.70000000000002</v>
      </c>
      <c r="AP65" s="5">
        <f t="shared" si="16"/>
        <v>84.90000000000003</v>
      </c>
      <c r="AQ65" s="5">
        <f t="shared" si="16"/>
        <v>20.99999999999998</v>
      </c>
      <c r="AR65" s="5">
        <f t="shared" si="16"/>
        <v>-26.70000000000001</v>
      </c>
      <c r="AS65" s="23">
        <f t="shared" si="16"/>
        <v>-46.2</v>
      </c>
      <c r="AT65" s="16">
        <f t="shared" si="16"/>
        <v>74.20000000000002</v>
      </c>
      <c r="AU65" s="16">
        <f t="shared" si="16"/>
        <v>134.5</v>
      </c>
      <c r="AV65" s="16">
        <f t="shared" si="16"/>
        <v>155.89999999999998</v>
      </c>
      <c r="AW65" s="19">
        <f t="shared" si="16"/>
        <v>64.5</v>
      </c>
      <c r="AX65" s="5">
        <v>163.00000000000003</v>
      </c>
      <c r="AY65" s="5">
        <v>62.69999999999996</v>
      </c>
      <c r="AZ65" s="5">
        <v>47.89999999999998</v>
      </c>
      <c r="BA65" s="18">
        <v>-12.7</v>
      </c>
      <c r="BB65" s="53">
        <v>79.39999999999999</v>
      </c>
      <c r="BC65" s="53">
        <v>150.10000000000002</v>
      </c>
      <c r="BD65" s="15">
        <v>170.39999999999998</v>
      </c>
      <c r="BE65" s="52">
        <v>30.8</v>
      </c>
      <c r="BF65" s="53">
        <v>220.7</v>
      </c>
      <c r="BG65" s="1">
        <v>140.3</v>
      </c>
      <c r="BH65" s="53">
        <f>SUM(BH66:BH72)</f>
        <v>514.8000000000001</v>
      </c>
      <c r="BI65" s="6">
        <v>346.09999999999997</v>
      </c>
      <c r="BJ65" s="6">
        <v>833.9000000000001</v>
      </c>
      <c r="BK65" s="6">
        <v>376.20000000000005</v>
      </c>
      <c r="BL65" s="6">
        <v>427.79999999999995</v>
      </c>
      <c r="BM65" s="70">
        <v>-292.8</v>
      </c>
      <c r="BN65" s="53">
        <v>-114.69999999999999</v>
      </c>
      <c r="BO65" s="53">
        <v>-291.20000000000005</v>
      </c>
      <c r="BP65" s="20">
        <v>305.70000000000005</v>
      </c>
      <c r="BQ65" s="70">
        <v>398.5</v>
      </c>
      <c r="BR65" s="20">
        <v>8.200000000000045</v>
      </c>
      <c r="BS65" s="6">
        <v>465.79999999999995</v>
      </c>
      <c r="BT65" s="85">
        <v>430.9000000000001</v>
      </c>
      <c r="BU65" s="17">
        <v>50.1</v>
      </c>
      <c r="BV65" s="6">
        <v>618.9</v>
      </c>
      <c r="BW65" s="32">
        <v>288.29999999999995</v>
      </c>
      <c r="BX65" s="6">
        <v>459.5000000000002</v>
      </c>
      <c r="BY65" s="28"/>
      <c r="CA65" s="28"/>
      <c r="CC65" s="28"/>
      <c r="CD65" s="28"/>
    </row>
    <row r="66" spans="3:82" s="1" customFormat="1" ht="15">
      <c r="C66" s="1" t="s">
        <v>60</v>
      </c>
      <c r="D66" s="7">
        <v>3312</v>
      </c>
      <c r="E66" s="13">
        <v>0</v>
      </c>
      <c r="F66" s="8">
        <v>0</v>
      </c>
      <c r="G66" s="8">
        <v>0</v>
      </c>
      <c r="H66" s="36">
        <v>0</v>
      </c>
      <c r="I66" s="13">
        <v>0</v>
      </c>
      <c r="J66" s="8">
        <v>0</v>
      </c>
      <c r="K66" s="8">
        <v>0</v>
      </c>
      <c r="L66" s="8">
        <v>0</v>
      </c>
      <c r="M66" s="13">
        <v>0</v>
      </c>
      <c r="N66" s="8">
        <v>0</v>
      </c>
      <c r="O66" s="7">
        <v>0</v>
      </c>
      <c r="P66" s="3">
        <v>0</v>
      </c>
      <c r="Q66" s="73">
        <v>0</v>
      </c>
      <c r="R66" s="59">
        <v>0</v>
      </c>
      <c r="S66" s="8">
        <v>0</v>
      </c>
      <c r="T66" s="3">
        <v>0</v>
      </c>
      <c r="U66" s="13">
        <v>0</v>
      </c>
      <c r="V66" s="8">
        <v>0</v>
      </c>
      <c r="W66" s="8">
        <v>0</v>
      </c>
      <c r="X66" s="8">
        <v>0</v>
      </c>
      <c r="Y66" s="14">
        <v>0</v>
      </c>
      <c r="Z66" s="3">
        <v>0</v>
      </c>
      <c r="AA66" s="3">
        <v>0</v>
      </c>
      <c r="AB66" s="43">
        <v>0</v>
      </c>
      <c r="AC66" s="4">
        <v>0</v>
      </c>
      <c r="AD66" s="3">
        <v>0</v>
      </c>
      <c r="AE66" s="8">
        <v>0</v>
      </c>
      <c r="AF66" s="3">
        <v>0</v>
      </c>
      <c r="AG66" s="13">
        <v>0</v>
      </c>
      <c r="AH66" s="3">
        <v>0</v>
      </c>
      <c r="AI66" s="3">
        <v>0</v>
      </c>
      <c r="AJ66" s="36">
        <v>0</v>
      </c>
      <c r="AK66" s="14">
        <v>0</v>
      </c>
      <c r="AL66" s="3">
        <v>0</v>
      </c>
      <c r="AM66" s="8">
        <v>0</v>
      </c>
      <c r="AN66" s="3">
        <v>0</v>
      </c>
      <c r="AO66" s="13">
        <v>0</v>
      </c>
      <c r="AP66" s="3">
        <v>0</v>
      </c>
      <c r="AQ66" s="3">
        <v>0</v>
      </c>
      <c r="AR66" s="45">
        <v>0</v>
      </c>
      <c r="AS66" s="24">
        <v>0</v>
      </c>
      <c r="AT66" s="4">
        <v>0</v>
      </c>
      <c r="AU66" s="4">
        <v>0</v>
      </c>
      <c r="AV66" s="8">
        <v>0</v>
      </c>
      <c r="AW66" s="14">
        <v>0</v>
      </c>
      <c r="AX66" s="3">
        <v>0</v>
      </c>
      <c r="AY66" s="3">
        <v>0</v>
      </c>
      <c r="AZ66" s="3">
        <v>0</v>
      </c>
      <c r="BA66" s="13">
        <v>0</v>
      </c>
      <c r="BB66" s="28">
        <v>0</v>
      </c>
      <c r="BC66" s="28">
        <v>0</v>
      </c>
      <c r="BD66" s="7">
        <v>0</v>
      </c>
      <c r="BE66" s="28">
        <v>0</v>
      </c>
      <c r="BF66" s="28">
        <v>0</v>
      </c>
      <c r="BG66" s="28">
        <v>0</v>
      </c>
      <c r="BH66" s="28">
        <v>0</v>
      </c>
      <c r="BI66" s="24">
        <v>0</v>
      </c>
      <c r="BJ66" s="4">
        <v>0</v>
      </c>
      <c r="BK66" s="7">
        <v>0</v>
      </c>
      <c r="BL66" s="8">
        <v>0</v>
      </c>
      <c r="BM66" s="51">
        <v>0</v>
      </c>
      <c r="BN66" s="28">
        <v>0</v>
      </c>
      <c r="BO66" s="28">
        <v>0</v>
      </c>
      <c r="BP66" s="1">
        <v>0</v>
      </c>
      <c r="BQ66" s="51">
        <v>0</v>
      </c>
      <c r="BR66" s="1">
        <v>0</v>
      </c>
      <c r="BS66" s="8">
        <v>0</v>
      </c>
      <c r="BT66" s="8">
        <v>0</v>
      </c>
      <c r="BU66" s="11">
        <v>0</v>
      </c>
      <c r="BV66" s="8">
        <v>0</v>
      </c>
      <c r="BW66" s="31">
        <v>0</v>
      </c>
      <c r="BX66" s="8">
        <v>0</v>
      </c>
      <c r="BY66" s="28"/>
      <c r="CA66" s="28"/>
      <c r="CC66" s="28"/>
      <c r="CD66" s="28"/>
    </row>
    <row r="67" spans="3:82" s="1" customFormat="1" ht="15">
      <c r="C67" s="1" t="s">
        <v>61</v>
      </c>
      <c r="D67" s="7">
        <v>3313</v>
      </c>
      <c r="E67" s="13">
        <v>-11.9</v>
      </c>
      <c r="F67" s="8">
        <v>-8.5</v>
      </c>
      <c r="G67" s="8">
        <v>0</v>
      </c>
      <c r="H67" s="36">
        <v>0</v>
      </c>
      <c r="I67" s="13">
        <v>0</v>
      </c>
      <c r="J67" s="8">
        <v>0</v>
      </c>
      <c r="K67" s="8">
        <v>0</v>
      </c>
      <c r="L67" s="8">
        <v>0</v>
      </c>
      <c r="M67" s="13">
        <v>0</v>
      </c>
      <c r="N67" s="8">
        <v>0</v>
      </c>
      <c r="O67" s="7">
        <v>0</v>
      </c>
      <c r="P67" s="3">
        <v>-30</v>
      </c>
      <c r="Q67" s="73">
        <v>-8</v>
      </c>
      <c r="R67" s="59">
        <v>-10</v>
      </c>
      <c r="S67" s="8">
        <v>55.6</v>
      </c>
      <c r="T67" s="3">
        <v>186.9</v>
      </c>
      <c r="U67" s="13">
        <v>55</v>
      </c>
      <c r="V67" s="8">
        <v>31.400000000000006</v>
      </c>
      <c r="W67" s="8">
        <v>56.79999999999998</v>
      </c>
      <c r="X67" s="8">
        <v>-6.299999999999983</v>
      </c>
      <c r="Y67" s="14">
        <v>6.800000000000001</v>
      </c>
      <c r="Z67" s="3">
        <v>41.5</v>
      </c>
      <c r="AA67" s="3">
        <v>-3.200000000000003</v>
      </c>
      <c r="AB67" s="43">
        <v>10.600000000000009</v>
      </c>
      <c r="AC67" s="4">
        <v>17.8</v>
      </c>
      <c r="AD67" s="3">
        <v>17.7</v>
      </c>
      <c r="AE67" s="8">
        <v>-11.100000000000001</v>
      </c>
      <c r="AF67" s="3">
        <v>-10.300000000000004</v>
      </c>
      <c r="AG67" s="13">
        <v>0</v>
      </c>
      <c r="AH67" s="3">
        <v>29.200000000000003</v>
      </c>
      <c r="AI67" s="3">
        <v>23.099999999999994</v>
      </c>
      <c r="AJ67" s="36">
        <v>45.8</v>
      </c>
      <c r="AK67" s="14">
        <v>222.8</v>
      </c>
      <c r="AL67" s="3">
        <v>107.89999999999998</v>
      </c>
      <c r="AM67" s="8">
        <v>147</v>
      </c>
      <c r="AN67" s="3">
        <v>60.099999999999966</v>
      </c>
      <c r="AO67" s="13">
        <f>'[1]Table3'!$D$69</f>
        <v>193.6</v>
      </c>
      <c r="AP67" s="3">
        <v>86.50000000000003</v>
      </c>
      <c r="AQ67" s="3">
        <v>23.399999999999977</v>
      </c>
      <c r="AR67" s="45">
        <v>-23.80000000000001</v>
      </c>
      <c r="AS67" s="24">
        <v>-46.2</v>
      </c>
      <c r="AT67" s="4">
        <v>90.30000000000001</v>
      </c>
      <c r="AU67" s="4">
        <v>138.9</v>
      </c>
      <c r="AV67" s="8">
        <v>160.39999999999998</v>
      </c>
      <c r="AW67" s="14">
        <v>81.9</v>
      </c>
      <c r="AX67" s="3">
        <v>165.70000000000002</v>
      </c>
      <c r="AY67" s="3">
        <v>66.39999999999998</v>
      </c>
      <c r="AZ67" s="3">
        <v>50.5</v>
      </c>
      <c r="BA67" s="13">
        <v>-12.6</v>
      </c>
      <c r="BB67" s="28">
        <v>79.29999999999998</v>
      </c>
      <c r="BC67" s="28">
        <v>150.10000000000002</v>
      </c>
      <c r="BD67" s="7">
        <v>170.39999999999998</v>
      </c>
      <c r="BE67" s="10">
        <v>33</v>
      </c>
      <c r="BF67" s="28">
        <v>218.5</v>
      </c>
      <c r="BG67" s="1">
        <v>142.5</v>
      </c>
      <c r="BH67" s="28">
        <v>512.6</v>
      </c>
      <c r="BI67" s="24">
        <v>348.2</v>
      </c>
      <c r="BJ67" s="12">
        <v>833.8999999999999</v>
      </c>
      <c r="BK67" s="7">
        <v>376.20000000000005</v>
      </c>
      <c r="BL67" s="8">
        <v>425.70000000000005</v>
      </c>
      <c r="BM67" s="51">
        <v>-292.8</v>
      </c>
      <c r="BN67" s="28">
        <v>-93</v>
      </c>
      <c r="BO67" s="28">
        <v>-291.2</v>
      </c>
      <c r="BP67" s="1">
        <v>305.7</v>
      </c>
      <c r="BQ67" s="51">
        <v>401.4</v>
      </c>
      <c r="BR67" s="1">
        <v>5.300000000000068</v>
      </c>
      <c r="BS67" s="8">
        <v>465.79999999999995</v>
      </c>
      <c r="BT67" s="7">
        <v>430.9000000000001</v>
      </c>
      <c r="BU67" s="11">
        <v>52.7</v>
      </c>
      <c r="BV67" s="8">
        <v>616.3</v>
      </c>
      <c r="BW67" s="31">
        <v>288.29999999999995</v>
      </c>
      <c r="BX67" s="8">
        <v>459.5000000000002</v>
      </c>
      <c r="BY67" s="28"/>
      <c r="CA67" s="28"/>
      <c r="CC67" s="28"/>
      <c r="CD67" s="28"/>
    </row>
    <row r="68" spans="3:82" s="1" customFormat="1" ht="15">
      <c r="C68" s="1" t="s">
        <v>62</v>
      </c>
      <c r="D68" s="7">
        <v>3314</v>
      </c>
      <c r="E68" s="13">
        <v>0</v>
      </c>
      <c r="F68" s="8">
        <v>-6.2</v>
      </c>
      <c r="G68" s="8">
        <v>-0.6</v>
      </c>
      <c r="H68" s="36">
        <v>1.3</v>
      </c>
      <c r="I68" s="13">
        <v>0</v>
      </c>
      <c r="J68" s="8">
        <v>0</v>
      </c>
      <c r="K68" s="8">
        <v>0</v>
      </c>
      <c r="L68" s="8">
        <v>-20</v>
      </c>
      <c r="M68" s="13">
        <v>-10</v>
      </c>
      <c r="N68" s="8">
        <v>-10</v>
      </c>
      <c r="O68" s="7">
        <v>-14.2</v>
      </c>
      <c r="P68" s="3">
        <v>34.2</v>
      </c>
      <c r="Q68" s="73">
        <v>0</v>
      </c>
      <c r="R68" s="59">
        <v>0</v>
      </c>
      <c r="S68" s="8">
        <v>0</v>
      </c>
      <c r="T68" s="3">
        <v>0</v>
      </c>
      <c r="U68" s="13">
        <v>-0.3</v>
      </c>
      <c r="V68" s="8">
        <v>-0.10000000000000003</v>
      </c>
      <c r="W68" s="8">
        <v>-10.299999999999999</v>
      </c>
      <c r="X68" s="8">
        <v>-2.700000000000001</v>
      </c>
      <c r="Y68" s="14">
        <v>-8.8</v>
      </c>
      <c r="Z68" s="3">
        <v>7.700000000000001</v>
      </c>
      <c r="AA68" s="3">
        <v>0</v>
      </c>
      <c r="AB68" s="43">
        <v>0</v>
      </c>
      <c r="AC68" s="4">
        <v>-2.5</v>
      </c>
      <c r="AD68" s="3">
        <v>0</v>
      </c>
      <c r="AE68" s="8">
        <v>2.5</v>
      </c>
      <c r="AF68" s="3">
        <v>0</v>
      </c>
      <c r="AG68" s="13">
        <v>-3.6999999999999993</v>
      </c>
      <c r="AH68" s="3">
        <v>-4.4</v>
      </c>
      <c r="AI68" s="3">
        <v>0.09999999999999964</v>
      </c>
      <c r="AJ68" s="36">
        <v>-0.1999999999999993</v>
      </c>
      <c r="AK68" s="14">
        <v>-0.4</v>
      </c>
      <c r="AL68" s="3">
        <v>-0.5</v>
      </c>
      <c r="AM68" s="8">
        <v>0</v>
      </c>
      <c r="AN68" s="3">
        <v>-0.29999999999999993</v>
      </c>
      <c r="AO68" s="13">
        <f>'[1]Table3'!$D$70</f>
        <v>-1.2</v>
      </c>
      <c r="AP68" s="3">
        <v>0</v>
      </c>
      <c r="AQ68" s="3">
        <v>0</v>
      </c>
      <c r="AR68" s="45">
        <v>0</v>
      </c>
      <c r="AS68" s="24">
        <v>0</v>
      </c>
      <c r="AT68" s="4">
        <v>-1</v>
      </c>
      <c r="AU68" s="4">
        <v>0</v>
      </c>
      <c r="AV68" s="8">
        <v>0</v>
      </c>
      <c r="AW68" s="14">
        <v>-2</v>
      </c>
      <c r="AX68" s="3">
        <v>-0.10000000000000009</v>
      </c>
      <c r="AY68" s="3">
        <v>0</v>
      </c>
      <c r="AZ68" s="3">
        <v>0</v>
      </c>
      <c r="BA68" s="13">
        <v>-0.1</v>
      </c>
      <c r="BB68" s="28">
        <v>0.1</v>
      </c>
      <c r="BC68" s="28">
        <v>0</v>
      </c>
      <c r="BD68" s="7">
        <v>0</v>
      </c>
      <c r="BE68" s="10">
        <v>0</v>
      </c>
      <c r="BF68" s="28">
        <v>0</v>
      </c>
      <c r="BG68" s="1">
        <v>0</v>
      </c>
      <c r="BH68" s="28">
        <v>0</v>
      </c>
      <c r="BI68" s="24">
        <v>0</v>
      </c>
      <c r="BJ68" s="12">
        <v>0</v>
      </c>
      <c r="BK68" s="7">
        <v>0</v>
      </c>
      <c r="BL68" s="8">
        <v>0</v>
      </c>
      <c r="BM68" s="51">
        <v>0</v>
      </c>
      <c r="BN68" s="28">
        <v>-21.7</v>
      </c>
      <c r="BO68" s="28">
        <v>0</v>
      </c>
      <c r="BP68" s="1">
        <v>0</v>
      </c>
      <c r="BQ68" s="51">
        <v>-2.9</v>
      </c>
      <c r="BR68" s="1">
        <v>2.9</v>
      </c>
      <c r="BS68" s="8">
        <v>0</v>
      </c>
      <c r="BT68" s="8">
        <v>0</v>
      </c>
      <c r="BU68" s="11">
        <v>-2.6</v>
      </c>
      <c r="BV68" s="8">
        <v>2.6</v>
      </c>
      <c r="BW68" s="31">
        <v>0</v>
      </c>
      <c r="BX68" s="8">
        <v>0</v>
      </c>
      <c r="BY68" s="28"/>
      <c r="CA68" s="28"/>
      <c r="CC68" s="28"/>
      <c r="CD68" s="28"/>
    </row>
    <row r="69" spans="3:82" s="1" customFormat="1" ht="15">
      <c r="C69" s="1" t="s">
        <v>63</v>
      </c>
      <c r="D69" s="7">
        <v>3315</v>
      </c>
      <c r="E69" s="13">
        <v>0</v>
      </c>
      <c r="F69" s="8">
        <v>0</v>
      </c>
      <c r="G69" s="8">
        <v>0</v>
      </c>
      <c r="H69" s="36">
        <v>0</v>
      </c>
      <c r="I69" s="13">
        <v>0</v>
      </c>
      <c r="J69" s="8">
        <v>0</v>
      </c>
      <c r="K69" s="8">
        <v>0</v>
      </c>
      <c r="L69" s="8">
        <v>0</v>
      </c>
      <c r="M69" s="13">
        <v>0</v>
      </c>
      <c r="N69" s="8">
        <v>0</v>
      </c>
      <c r="O69" s="7">
        <v>0</v>
      </c>
      <c r="P69" s="3">
        <v>0</v>
      </c>
      <c r="Q69" s="73">
        <v>0</v>
      </c>
      <c r="R69" s="59">
        <v>0</v>
      </c>
      <c r="S69" s="8">
        <v>0</v>
      </c>
      <c r="T69" s="3">
        <v>0</v>
      </c>
      <c r="U69" s="13">
        <v>0</v>
      </c>
      <c r="V69" s="8">
        <v>0</v>
      </c>
      <c r="W69" s="8">
        <v>0</v>
      </c>
      <c r="X69" s="8">
        <v>0</v>
      </c>
      <c r="Y69" s="14">
        <v>0</v>
      </c>
      <c r="Z69" s="3">
        <v>0</v>
      </c>
      <c r="AA69" s="3">
        <v>0</v>
      </c>
      <c r="AB69" s="43">
        <v>0</v>
      </c>
      <c r="AC69" s="4">
        <v>0</v>
      </c>
      <c r="AD69" s="3">
        <v>0</v>
      </c>
      <c r="AE69" s="8">
        <v>0</v>
      </c>
      <c r="AF69" s="3">
        <v>0</v>
      </c>
      <c r="AG69" s="13">
        <v>0</v>
      </c>
      <c r="AH69" s="3">
        <v>0</v>
      </c>
      <c r="AI69" s="3">
        <v>0</v>
      </c>
      <c r="AJ69" s="36">
        <v>0</v>
      </c>
      <c r="AK69" s="14">
        <v>0</v>
      </c>
      <c r="AL69" s="3">
        <v>0</v>
      </c>
      <c r="AM69" s="8">
        <v>0</v>
      </c>
      <c r="AN69" s="3">
        <v>0</v>
      </c>
      <c r="AO69" s="13">
        <v>0</v>
      </c>
      <c r="AP69" s="3">
        <v>0</v>
      </c>
      <c r="AQ69" s="3">
        <v>0</v>
      </c>
      <c r="AR69" s="45">
        <v>0</v>
      </c>
      <c r="AS69" s="24">
        <v>0</v>
      </c>
      <c r="AT69" s="4">
        <v>0</v>
      </c>
      <c r="AU69" s="4">
        <v>0</v>
      </c>
      <c r="AV69" s="8">
        <v>0</v>
      </c>
      <c r="AW69" s="14">
        <v>0</v>
      </c>
      <c r="AX69" s="3">
        <v>0</v>
      </c>
      <c r="AY69" s="3">
        <v>0</v>
      </c>
      <c r="AZ69" s="3">
        <v>0</v>
      </c>
      <c r="BA69" s="13">
        <v>0</v>
      </c>
      <c r="BB69" s="28">
        <v>0</v>
      </c>
      <c r="BC69" s="28">
        <v>0</v>
      </c>
      <c r="BD69" s="7">
        <v>0</v>
      </c>
      <c r="BE69" s="10">
        <v>0</v>
      </c>
      <c r="BF69" s="28">
        <v>0</v>
      </c>
      <c r="BG69" s="1">
        <v>0</v>
      </c>
      <c r="BH69" s="28">
        <v>0</v>
      </c>
      <c r="BI69" s="24">
        <v>0</v>
      </c>
      <c r="BJ69" s="12">
        <v>0</v>
      </c>
      <c r="BK69" s="7">
        <v>0</v>
      </c>
      <c r="BL69" s="8">
        <v>0</v>
      </c>
      <c r="BM69" s="51">
        <v>0</v>
      </c>
      <c r="BN69" s="28">
        <v>0</v>
      </c>
      <c r="BO69" s="28">
        <v>0</v>
      </c>
      <c r="BP69" s="1">
        <v>0</v>
      </c>
      <c r="BQ69" s="51">
        <v>0</v>
      </c>
      <c r="BR69" s="28">
        <v>0</v>
      </c>
      <c r="BS69" s="8">
        <v>0</v>
      </c>
      <c r="BT69" s="8">
        <v>0</v>
      </c>
      <c r="BU69" s="13">
        <v>0</v>
      </c>
      <c r="BV69" s="8">
        <v>0</v>
      </c>
      <c r="BW69" s="31">
        <v>0</v>
      </c>
      <c r="BX69" s="8">
        <v>0</v>
      </c>
      <c r="BY69" s="28"/>
      <c r="CA69" s="28"/>
      <c r="CC69" s="28"/>
      <c r="CD69" s="28"/>
    </row>
    <row r="70" spans="3:82" s="1" customFormat="1" ht="15">
      <c r="C70" s="1" t="s">
        <v>64</v>
      </c>
      <c r="D70" s="7">
        <v>3316</v>
      </c>
      <c r="E70" s="13">
        <v>0</v>
      </c>
      <c r="F70" s="8">
        <v>0</v>
      </c>
      <c r="G70" s="8">
        <v>0</v>
      </c>
      <c r="H70" s="36">
        <v>0</v>
      </c>
      <c r="I70" s="13">
        <v>0</v>
      </c>
      <c r="J70" s="8">
        <v>0</v>
      </c>
      <c r="K70" s="8">
        <v>0</v>
      </c>
      <c r="L70" s="8">
        <v>0</v>
      </c>
      <c r="M70" s="13">
        <v>0</v>
      </c>
      <c r="N70" s="8">
        <v>0</v>
      </c>
      <c r="O70" s="7">
        <v>0</v>
      </c>
      <c r="P70" s="3">
        <v>0</v>
      </c>
      <c r="Q70" s="73">
        <v>0</v>
      </c>
      <c r="R70" s="59">
        <v>0</v>
      </c>
      <c r="S70" s="8">
        <v>0</v>
      </c>
      <c r="T70" s="3">
        <v>0</v>
      </c>
      <c r="U70" s="13">
        <v>0</v>
      </c>
      <c r="V70" s="8">
        <v>0</v>
      </c>
      <c r="W70" s="8">
        <v>0</v>
      </c>
      <c r="X70" s="8">
        <v>0</v>
      </c>
      <c r="Y70" s="14">
        <v>0</v>
      </c>
      <c r="Z70" s="3">
        <v>0</v>
      </c>
      <c r="AA70" s="3">
        <v>0</v>
      </c>
      <c r="AB70" s="43">
        <v>0</v>
      </c>
      <c r="AC70" s="4">
        <v>0</v>
      </c>
      <c r="AD70" s="3">
        <v>0</v>
      </c>
      <c r="AE70" s="8">
        <v>0</v>
      </c>
      <c r="AF70" s="3">
        <v>0</v>
      </c>
      <c r="AG70" s="13">
        <v>0</v>
      </c>
      <c r="AH70" s="3">
        <v>0</v>
      </c>
      <c r="AI70" s="3">
        <v>0</v>
      </c>
      <c r="AJ70" s="36">
        <v>0</v>
      </c>
      <c r="AK70" s="14">
        <v>0</v>
      </c>
      <c r="AL70" s="3">
        <v>0</v>
      </c>
      <c r="AM70" s="8">
        <v>0</v>
      </c>
      <c r="AN70" s="3">
        <v>0</v>
      </c>
      <c r="AO70" s="13">
        <f>'[1]Table3'!$D$71</f>
        <v>0</v>
      </c>
      <c r="AP70" s="3">
        <v>0</v>
      </c>
      <c r="AQ70" s="3">
        <v>0</v>
      </c>
      <c r="AR70" s="45">
        <v>0</v>
      </c>
      <c r="AS70" s="24">
        <v>0</v>
      </c>
      <c r="AT70" s="4">
        <v>0</v>
      </c>
      <c r="AU70" s="4">
        <v>0</v>
      </c>
      <c r="AV70" s="8">
        <v>0</v>
      </c>
      <c r="AW70" s="14">
        <v>0</v>
      </c>
      <c r="AX70" s="3">
        <v>0</v>
      </c>
      <c r="AY70" s="3">
        <v>0</v>
      </c>
      <c r="AZ70" s="3">
        <v>0</v>
      </c>
      <c r="BA70" s="13">
        <v>0</v>
      </c>
      <c r="BB70" s="28">
        <v>0</v>
      </c>
      <c r="BC70" s="28">
        <v>0</v>
      </c>
      <c r="BD70" s="7">
        <v>0</v>
      </c>
      <c r="BE70" s="10">
        <v>0</v>
      </c>
      <c r="BF70" s="28">
        <v>0</v>
      </c>
      <c r="BG70" s="1">
        <v>0</v>
      </c>
      <c r="BH70" s="28">
        <v>0</v>
      </c>
      <c r="BI70" s="24">
        <v>0</v>
      </c>
      <c r="BJ70" s="12">
        <v>0</v>
      </c>
      <c r="BK70" s="7">
        <v>0</v>
      </c>
      <c r="BL70" s="8">
        <v>0</v>
      </c>
      <c r="BM70" s="51">
        <v>0</v>
      </c>
      <c r="BN70" s="28">
        <v>0</v>
      </c>
      <c r="BO70" s="28">
        <v>0</v>
      </c>
      <c r="BP70" s="1">
        <v>0</v>
      </c>
      <c r="BQ70" s="51">
        <v>0</v>
      </c>
      <c r="BR70" s="28">
        <v>0</v>
      </c>
      <c r="BS70" s="8">
        <v>0</v>
      </c>
      <c r="BT70" s="8">
        <v>0</v>
      </c>
      <c r="BU70" s="13">
        <v>0</v>
      </c>
      <c r="BV70" s="8">
        <v>0</v>
      </c>
      <c r="BW70" s="31">
        <v>0</v>
      </c>
      <c r="BX70" s="8">
        <v>0</v>
      </c>
      <c r="BY70" s="28"/>
      <c r="CA70" s="28"/>
      <c r="CC70" s="28"/>
      <c r="CD70" s="28"/>
    </row>
    <row r="71" spans="3:82" s="1" customFormat="1" ht="15">
      <c r="C71" s="1" t="s">
        <v>65</v>
      </c>
      <c r="D71" s="7">
        <v>3317</v>
      </c>
      <c r="E71" s="13">
        <v>0</v>
      </c>
      <c r="F71" s="8">
        <v>0</v>
      </c>
      <c r="G71" s="8">
        <v>0</v>
      </c>
      <c r="H71" s="36">
        <v>0</v>
      </c>
      <c r="I71" s="13">
        <v>0</v>
      </c>
      <c r="J71" s="8">
        <v>0</v>
      </c>
      <c r="K71" s="8">
        <v>0</v>
      </c>
      <c r="L71" s="8">
        <v>0</v>
      </c>
      <c r="M71" s="13">
        <v>0</v>
      </c>
      <c r="N71" s="8">
        <v>0</v>
      </c>
      <c r="O71" s="7">
        <v>0</v>
      </c>
      <c r="P71" s="3">
        <v>0</v>
      </c>
      <c r="Q71" s="73">
        <v>0</v>
      </c>
      <c r="R71" s="59">
        <v>0</v>
      </c>
      <c r="S71" s="8">
        <v>0</v>
      </c>
      <c r="T71" s="3">
        <v>0</v>
      </c>
      <c r="U71" s="13">
        <v>0</v>
      </c>
      <c r="V71" s="8">
        <v>0</v>
      </c>
      <c r="W71" s="8">
        <v>0</v>
      </c>
      <c r="X71" s="8">
        <v>0</v>
      </c>
      <c r="Y71" s="14">
        <v>0</v>
      </c>
      <c r="Z71" s="3">
        <v>0</v>
      </c>
      <c r="AA71" s="3">
        <v>0</v>
      </c>
      <c r="AB71" s="43">
        <v>0</v>
      </c>
      <c r="AC71" s="4">
        <v>0</v>
      </c>
      <c r="AD71" s="3">
        <v>0</v>
      </c>
      <c r="AE71" s="8">
        <v>0</v>
      </c>
      <c r="AF71" s="3">
        <v>0</v>
      </c>
      <c r="AG71" s="13">
        <v>0</v>
      </c>
      <c r="AH71" s="3">
        <v>0</v>
      </c>
      <c r="AI71" s="3">
        <v>0</v>
      </c>
      <c r="AJ71" s="36">
        <v>0</v>
      </c>
      <c r="AK71" s="14">
        <v>0</v>
      </c>
      <c r="AL71" s="3">
        <v>0</v>
      </c>
      <c r="AM71" s="8">
        <v>0</v>
      </c>
      <c r="AN71" s="3">
        <v>0</v>
      </c>
      <c r="AO71" s="13">
        <v>0</v>
      </c>
      <c r="AP71" s="3">
        <v>0</v>
      </c>
      <c r="AQ71" s="3">
        <v>0</v>
      </c>
      <c r="AR71" s="45">
        <v>0</v>
      </c>
      <c r="AS71" s="24">
        <v>0</v>
      </c>
      <c r="AT71" s="4">
        <v>0</v>
      </c>
      <c r="AU71" s="4">
        <v>0</v>
      </c>
      <c r="AV71" s="8">
        <v>0</v>
      </c>
      <c r="AW71" s="14">
        <v>0</v>
      </c>
      <c r="AX71" s="3">
        <v>0</v>
      </c>
      <c r="AY71" s="3">
        <v>0</v>
      </c>
      <c r="AZ71" s="3">
        <v>0</v>
      </c>
      <c r="BA71" s="13">
        <v>0</v>
      </c>
      <c r="BB71" s="28">
        <v>0</v>
      </c>
      <c r="BC71" s="28">
        <v>0</v>
      </c>
      <c r="BD71" s="7">
        <v>0</v>
      </c>
      <c r="BE71" s="10">
        <v>0</v>
      </c>
      <c r="BF71" s="28">
        <v>0</v>
      </c>
      <c r="BG71" s="1">
        <v>0</v>
      </c>
      <c r="BH71" s="28">
        <v>0</v>
      </c>
      <c r="BI71" s="24">
        <v>0</v>
      </c>
      <c r="BJ71" s="12">
        <v>0</v>
      </c>
      <c r="BK71" s="7">
        <v>0</v>
      </c>
      <c r="BL71" s="8">
        <v>0</v>
      </c>
      <c r="BM71" s="51">
        <v>0</v>
      </c>
      <c r="BN71" s="28">
        <v>0</v>
      </c>
      <c r="BO71" s="28">
        <v>0</v>
      </c>
      <c r="BP71" s="1">
        <v>0</v>
      </c>
      <c r="BQ71" s="51">
        <v>0</v>
      </c>
      <c r="BR71" s="28">
        <v>0</v>
      </c>
      <c r="BS71" s="8">
        <v>0</v>
      </c>
      <c r="BT71" s="8">
        <v>0</v>
      </c>
      <c r="BU71" s="13">
        <v>0</v>
      </c>
      <c r="BV71" s="8">
        <v>0</v>
      </c>
      <c r="BW71" s="31">
        <v>0</v>
      </c>
      <c r="BX71" s="8">
        <v>0</v>
      </c>
      <c r="BY71" s="28"/>
      <c r="CA71" s="28"/>
      <c r="CC71" s="28"/>
      <c r="CD71" s="28"/>
    </row>
    <row r="72" spans="3:82" s="1" customFormat="1" ht="15">
      <c r="C72" s="1" t="s">
        <v>5</v>
      </c>
      <c r="D72" s="7">
        <v>3318</v>
      </c>
      <c r="E72" s="13">
        <v>0</v>
      </c>
      <c r="F72" s="8">
        <v>0</v>
      </c>
      <c r="G72" s="8">
        <v>0</v>
      </c>
      <c r="H72" s="36">
        <v>0</v>
      </c>
      <c r="I72" s="13">
        <v>0</v>
      </c>
      <c r="J72" s="8">
        <v>0</v>
      </c>
      <c r="K72" s="8">
        <v>0</v>
      </c>
      <c r="L72" s="8">
        <v>0</v>
      </c>
      <c r="M72" s="13">
        <v>0</v>
      </c>
      <c r="N72" s="8">
        <v>0</v>
      </c>
      <c r="O72" s="7">
        <v>0</v>
      </c>
      <c r="P72" s="3">
        <v>-22.4</v>
      </c>
      <c r="Q72" s="73">
        <v>-170.5</v>
      </c>
      <c r="R72" s="59">
        <v>-6.300000000000011</v>
      </c>
      <c r="S72" s="8">
        <v>-18.5</v>
      </c>
      <c r="T72" s="3">
        <v>-2.799999999999983</v>
      </c>
      <c r="U72" s="13">
        <v>-4.6</v>
      </c>
      <c r="V72" s="8">
        <v>-3.5999999999999996</v>
      </c>
      <c r="W72" s="8">
        <v>8.2</v>
      </c>
      <c r="X72" s="8">
        <v>0</v>
      </c>
      <c r="Y72" s="14">
        <v>0</v>
      </c>
      <c r="Z72" s="3">
        <v>-11.4</v>
      </c>
      <c r="AA72" s="3">
        <v>-2.5999999999999996</v>
      </c>
      <c r="AB72" s="43">
        <v>-5.399999999999999</v>
      </c>
      <c r="AC72" s="4">
        <v>-2.1</v>
      </c>
      <c r="AD72" s="3">
        <v>-1.2999999999999998</v>
      </c>
      <c r="AE72" s="8">
        <v>3.4</v>
      </c>
      <c r="AF72" s="3">
        <v>0</v>
      </c>
      <c r="AG72" s="13">
        <v>0</v>
      </c>
      <c r="AH72" s="3">
        <v>-12.8</v>
      </c>
      <c r="AI72" s="3">
        <v>-1.1999999999999993</v>
      </c>
      <c r="AJ72" s="36">
        <v>14</v>
      </c>
      <c r="AK72" s="14">
        <v>-9.2</v>
      </c>
      <c r="AL72" s="3">
        <v>-5.600000000000001</v>
      </c>
      <c r="AM72" s="8">
        <v>-1.8999999999999986</v>
      </c>
      <c r="AN72" s="3">
        <v>-3.400000000000002</v>
      </c>
      <c r="AO72" s="13">
        <f>'[1]Table3'!$D$73</f>
        <v>-6.7</v>
      </c>
      <c r="AP72" s="3">
        <v>-1.6000000000000005</v>
      </c>
      <c r="AQ72" s="3">
        <v>-2.3999999999999986</v>
      </c>
      <c r="AR72" s="45">
        <v>-2.9000000000000004</v>
      </c>
      <c r="AS72" s="24">
        <v>0</v>
      </c>
      <c r="AT72" s="4">
        <v>-15.1</v>
      </c>
      <c r="AU72" s="4">
        <v>-4.4</v>
      </c>
      <c r="AV72" s="8">
        <v>-4.5</v>
      </c>
      <c r="AW72" s="14">
        <v>-15.4</v>
      </c>
      <c r="AX72" s="3">
        <v>-2.5999999999999996</v>
      </c>
      <c r="AY72" s="3">
        <v>-3.6999999999999993</v>
      </c>
      <c r="AZ72" s="3">
        <v>-2.6000000000000014</v>
      </c>
      <c r="BA72" s="13">
        <v>0</v>
      </c>
      <c r="BB72" s="28">
        <v>0</v>
      </c>
      <c r="BC72" s="28">
        <v>0</v>
      </c>
      <c r="BD72" s="7">
        <v>0</v>
      </c>
      <c r="BE72" s="10">
        <v>-2.2</v>
      </c>
      <c r="BF72" s="28">
        <v>2.2</v>
      </c>
      <c r="BG72" s="1">
        <v>-2.2</v>
      </c>
      <c r="BH72" s="28">
        <v>2.2</v>
      </c>
      <c r="BI72" s="24">
        <v>-2.1</v>
      </c>
      <c r="BJ72" s="4">
        <v>0</v>
      </c>
      <c r="BK72" s="7">
        <v>0</v>
      </c>
      <c r="BL72" s="8">
        <v>2.1</v>
      </c>
      <c r="BM72" s="51">
        <v>0</v>
      </c>
      <c r="BN72" s="28">
        <v>0</v>
      </c>
      <c r="BO72" s="28">
        <v>0</v>
      </c>
      <c r="BP72" s="1">
        <v>0</v>
      </c>
      <c r="BQ72" s="51">
        <v>0</v>
      </c>
      <c r="BR72" s="28">
        <v>0</v>
      </c>
      <c r="BS72" s="8">
        <v>0</v>
      </c>
      <c r="BT72" s="8">
        <v>0</v>
      </c>
      <c r="BU72" s="13">
        <v>0</v>
      </c>
      <c r="BV72" s="8">
        <v>0</v>
      </c>
      <c r="BW72" s="31">
        <v>0</v>
      </c>
      <c r="BX72" s="8">
        <v>0</v>
      </c>
      <c r="BY72" s="28"/>
      <c r="CA72" s="28"/>
      <c r="CC72" s="28"/>
      <c r="CD72" s="28"/>
    </row>
    <row r="73" spans="3:82" s="1" customFormat="1" ht="15.75">
      <c r="C73" s="20" t="s">
        <v>6</v>
      </c>
      <c r="D73" s="15">
        <v>332</v>
      </c>
      <c r="E73" s="18">
        <v>-0.3000000000000007</v>
      </c>
      <c r="F73" s="6">
        <v>-10.4</v>
      </c>
      <c r="G73" s="6">
        <v>-13.1</v>
      </c>
      <c r="H73" s="40">
        <v>-31.1</v>
      </c>
      <c r="I73" s="18">
        <v>9.7</v>
      </c>
      <c r="J73" s="6">
        <v>-30.4</v>
      </c>
      <c r="K73" s="6">
        <v>41.7</v>
      </c>
      <c r="L73" s="6">
        <v>13.5</v>
      </c>
      <c r="M73" s="18">
        <v>16.3</v>
      </c>
      <c r="N73" s="6">
        <f>SUM(N74:N81)</f>
        <v>575.8</v>
      </c>
      <c r="O73" s="6">
        <f>SUM(O74:O81)</f>
        <v>227.7</v>
      </c>
      <c r="P73" s="6">
        <f>SUM(P74:P81)</f>
        <v>194.8</v>
      </c>
      <c r="Q73" s="71">
        <v>24.9</v>
      </c>
      <c r="R73" s="72">
        <v>43.4</v>
      </c>
      <c r="S73" s="6">
        <v>312.5</v>
      </c>
      <c r="T73" s="5">
        <v>290.3</v>
      </c>
      <c r="U73" s="18">
        <v>411.2</v>
      </c>
      <c r="V73" s="6">
        <v>44.900000000000034</v>
      </c>
      <c r="W73" s="6">
        <f>SUM(W74:W80)</f>
        <v>303.20000000000005</v>
      </c>
      <c r="X73" s="6">
        <f>SUM(X74:X80)</f>
        <v>393.19999999999993</v>
      </c>
      <c r="Y73" s="19">
        <v>51.8</v>
      </c>
      <c r="Z73" s="5">
        <v>166.3</v>
      </c>
      <c r="AA73" s="5">
        <v>110.7</v>
      </c>
      <c r="AB73" s="48">
        <v>219.19999999999993</v>
      </c>
      <c r="AC73" s="76">
        <f aca="true" t="shared" si="17" ref="AC73:AL73">SUM(AC74:AC80)</f>
        <v>42.4</v>
      </c>
      <c r="AD73" s="76">
        <f t="shared" si="17"/>
        <v>106.8</v>
      </c>
      <c r="AE73" s="76">
        <f t="shared" si="17"/>
        <v>323.59999999999997</v>
      </c>
      <c r="AF73" s="76">
        <f t="shared" si="17"/>
        <v>121.89999999999998</v>
      </c>
      <c r="AG73" s="18">
        <f t="shared" si="17"/>
        <v>72.5</v>
      </c>
      <c r="AH73" s="6">
        <f t="shared" si="17"/>
        <v>-134.7</v>
      </c>
      <c r="AI73" s="6">
        <f t="shared" si="17"/>
        <v>25.2</v>
      </c>
      <c r="AJ73" s="6">
        <f t="shared" si="17"/>
        <v>171.2</v>
      </c>
      <c r="AK73" s="19">
        <f t="shared" si="17"/>
        <v>-56.300000000000004</v>
      </c>
      <c r="AL73" s="5">
        <f t="shared" si="17"/>
        <v>-46.300000000000004</v>
      </c>
      <c r="AM73" s="5">
        <v>238.69999999999996</v>
      </c>
      <c r="AN73" s="5">
        <v>357.40000000000003</v>
      </c>
      <c r="AO73" s="19">
        <f aca="true" t="shared" si="18" ref="AO73:AW73">SUM(AO74:AO80)</f>
        <v>-50.5</v>
      </c>
      <c r="AP73" s="5">
        <f t="shared" si="18"/>
        <v>335.1</v>
      </c>
      <c r="AQ73" s="5">
        <f t="shared" si="18"/>
        <v>57</v>
      </c>
      <c r="AR73" s="5">
        <f t="shared" si="18"/>
        <v>334.70000000000005</v>
      </c>
      <c r="AS73" s="23">
        <f t="shared" si="18"/>
        <v>21.299999999999997</v>
      </c>
      <c r="AT73" s="16">
        <f t="shared" si="18"/>
        <v>82.00000000000001</v>
      </c>
      <c r="AU73" s="16">
        <f t="shared" si="18"/>
        <v>108.19999999999999</v>
      </c>
      <c r="AV73" s="16">
        <f t="shared" si="18"/>
        <v>536.6999999999999</v>
      </c>
      <c r="AW73" s="19">
        <f t="shared" si="18"/>
        <v>15.499999999999993</v>
      </c>
      <c r="AX73" s="5">
        <v>358.5</v>
      </c>
      <c r="AY73" s="5">
        <v>203.5</v>
      </c>
      <c r="AZ73" s="5">
        <v>220.5999999999999</v>
      </c>
      <c r="BA73" s="18">
        <v>128.39999999999998</v>
      </c>
      <c r="BB73" s="53">
        <v>-17.19999999999999</v>
      </c>
      <c r="BC73" s="53">
        <v>-64.70000000000003</v>
      </c>
      <c r="BD73" s="15">
        <v>690.8</v>
      </c>
      <c r="BE73" s="74">
        <v>-17.30000000000001</v>
      </c>
      <c r="BF73" s="53">
        <v>-51.599999999999966</v>
      </c>
      <c r="BG73" s="20">
        <v>-20.199999999999932</v>
      </c>
      <c r="BH73" s="53">
        <v>556.0999999999999</v>
      </c>
      <c r="BI73" s="23">
        <v>224.59999999999997</v>
      </c>
      <c r="BJ73" s="15">
        <v>903.2</v>
      </c>
      <c r="BK73" s="15">
        <v>1563.2</v>
      </c>
      <c r="BL73" s="15">
        <v>1671.4000000000005</v>
      </c>
      <c r="BM73" s="70">
        <v>1286.7</v>
      </c>
      <c r="BN73" s="53">
        <v>412.39999999999986</v>
      </c>
      <c r="BO73" s="29">
        <v>151.30000000000018</v>
      </c>
      <c r="BP73" s="20">
        <v>1051.7999999999997</v>
      </c>
      <c r="BQ73" s="70">
        <v>97.59999999999997</v>
      </c>
      <c r="BR73" s="20">
        <v>217.50000000000006</v>
      </c>
      <c r="BS73" s="6">
        <v>291.9</v>
      </c>
      <c r="BT73" s="15">
        <v>802.4000000000001</v>
      </c>
      <c r="BU73" s="17">
        <v>25.599999999999966</v>
      </c>
      <c r="BV73" s="15">
        <v>166.40000000000003</v>
      </c>
      <c r="BW73" s="32">
        <v>430.9</v>
      </c>
      <c r="BX73" s="6">
        <v>335.10000000000014</v>
      </c>
      <c r="BY73" s="28"/>
      <c r="CA73" s="28"/>
      <c r="CC73" s="28"/>
      <c r="CD73" s="28"/>
    </row>
    <row r="74" spans="3:82" s="1" customFormat="1" ht="15.75">
      <c r="C74" s="1" t="s">
        <v>60</v>
      </c>
      <c r="D74" s="7">
        <v>3322</v>
      </c>
      <c r="E74" s="13">
        <v>0</v>
      </c>
      <c r="F74" s="8">
        <v>0</v>
      </c>
      <c r="G74" s="8">
        <v>0</v>
      </c>
      <c r="H74" s="36">
        <v>0</v>
      </c>
      <c r="I74" s="13">
        <v>0</v>
      </c>
      <c r="J74" s="8">
        <v>0</v>
      </c>
      <c r="K74" s="8">
        <v>0</v>
      </c>
      <c r="L74" s="8">
        <v>0</v>
      </c>
      <c r="M74" s="13">
        <v>0</v>
      </c>
      <c r="N74" s="8">
        <v>0</v>
      </c>
      <c r="O74" s="7">
        <v>0</v>
      </c>
      <c r="P74" s="3">
        <v>0</v>
      </c>
      <c r="Q74" s="73">
        <v>0</v>
      </c>
      <c r="R74" s="59">
        <v>0</v>
      </c>
      <c r="S74" s="8">
        <v>0</v>
      </c>
      <c r="T74" s="3">
        <v>0</v>
      </c>
      <c r="U74" s="13">
        <v>0</v>
      </c>
      <c r="V74" s="8">
        <v>0</v>
      </c>
      <c r="W74" s="8">
        <v>0</v>
      </c>
      <c r="X74" s="8">
        <v>0</v>
      </c>
      <c r="Y74" s="14">
        <v>0</v>
      </c>
      <c r="Z74" s="3">
        <v>0</v>
      </c>
      <c r="AA74" s="3">
        <v>0</v>
      </c>
      <c r="AB74" s="43">
        <v>0</v>
      </c>
      <c r="AC74" s="4">
        <v>0</v>
      </c>
      <c r="AD74" s="3">
        <v>0</v>
      </c>
      <c r="AE74" s="8">
        <v>0</v>
      </c>
      <c r="AF74" s="3">
        <v>0</v>
      </c>
      <c r="AG74" s="13">
        <v>0</v>
      </c>
      <c r="AH74" s="3">
        <v>0</v>
      </c>
      <c r="AI74" s="3">
        <v>0</v>
      </c>
      <c r="AJ74" s="36">
        <v>0</v>
      </c>
      <c r="AK74" s="14">
        <v>0</v>
      </c>
      <c r="AL74" s="3">
        <v>0</v>
      </c>
      <c r="AM74" s="8">
        <v>0</v>
      </c>
      <c r="AN74" s="3">
        <v>0</v>
      </c>
      <c r="AO74" s="13">
        <v>0</v>
      </c>
      <c r="AP74" s="3">
        <v>0</v>
      </c>
      <c r="AQ74" s="3">
        <v>0</v>
      </c>
      <c r="AR74" s="26">
        <v>0</v>
      </c>
      <c r="AS74" s="24">
        <v>0</v>
      </c>
      <c r="AT74" s="4">
        <v>0</v>
      </c>
      <c r="AU74" s="4">
        <v>0</v>
      </c>
      <c r="AV74" s="8">
        <v>0</v>
      </c>
      <c r="AW74" s="14">
        <v>0</v>
      </c>
      <c r="AX74" s="3">
        <v>0</v>
      </c>
      <c r="AY74" s="3">
        <v>0</v>
      </c>
      <c r="AZ74" s="3">
        <v>0</v>
      </c>
      <c r="BA74" s="13">
        <v>0</v>
      </c>
      <c r="BB74" s="28">
        <v>0</v>
      </c>
      <c r="BC74" s="28">
        <v>0</v>
      </c>
      <c r="BD74" s="7">
        <v>0</v>
      </c>
      <c r="BE74" s="10">
        <v>0</v>
      </c>
      <c r="BF74" s="28">
        <v>0</v>
      </c>
      <c r="BG74" s="1">
        <v>0</v>
      </c>
      <c r="BH74" s="28">
        <v>0</v>
      </c>
      <c r="BI74" s="24">
        <v>0</v>
      </c>
      <c r="BJ74" s="4">
        <v>0</v>
      </c>
      <c r="BK74" s="7">
        <v>0</v>
      </c>
      <c r="BL74" s="8">
        <v>0</v>
      </c>
      <c r="BM74" s="51">
        <v>0</v>
      </c>
      <c r="BN74" s="28">
        <v>0</v>
      </c>
      <c r="BO74" s="28">
        <v>0</v>
      </c>
      <c r="BP74" s="1">
        <v>0</v>
      </c>
      <c r="BQ74" s="51">
        <v>0</v>
      </c>
      <c r="BR74" s="1">
        <v>0</v>
      </c>
      <c r="BS74" s="8">
        <v>0</v>
      </c>
      <c r="BT74" s="7">
        <v>0</v>
      </c>
      <c r="BU74" s="13">
        <v>0</v>
      </c>
      <c r="BV74" s="8">
        <v>0</v>
      </c>
      <c r="BW74" s="31">
        <v>0</v>
      </c>
      <c r="BX74" s="8">
        <v>0</v>
      </c>
      <c r="BY74" s="28"/>
      <c r="CA74" s="28"/>
      <c r="CC74" s="28"/>
      <c r="CD74" s="28"/>
    </row>
    <row r="75" spans="3:82" s="1" customFormat="1" ht="15.75">
      <c r="C75" s="1" t="s">
        <v>61</v>
      </c>
      <c r="D75" s="7">
        <v>3323</v>
      </c>
      <c r="E75" s="13">
        <v>0</v>
      </c>
      <c r="F75" s="8">
        <v>0</v>
      </c>
      <c r="G75" s="8">
        <v>0</v>
      </c>
      <c r="H75" s="36">
        <v>0</v>
      </c>
      <c r="I75" s="13">
        <v>0</v>
      </c>
      <c r="J75" s="8">
        <v>0</v>
      </c>
      <c r="K75" s="8">
        <v>0</v>
      </c>
      <c r="L75" s="8">
        <v>0</v>
      </c>
      <c r="M75" s="13">
        <v>0</v>
      </c>
      <c r="N75" s="8">
        <v>540.9</v>
      </c>
      <c r="O75" s="7">
        <v>182.9</v>
      </c>
      <c r="P75" s="3">
        <v>0</v>
      </c>
      <c r="Q75" s="73">
        <v>0</v>
      </c>
      <c r="R75" s="59">
        <v>0</v>
      </c>
      <c r="S75" s="8">
        <v>0</v>
      </c>
      <c r="T75" s="3">
        <v>0</v>
      </c>
      <c r="U75" s="13">
        <v>0</v>
      </c>
      <c r="V75" s="8">
        <v>0</v>
      </c>
      <c r="W75" s="8">
        <v>0</v>
      </c>
      <c r="X75" s="8">
        <v>0</v>
      </c>
      <c r="Y75" s="14">
        <v>0</v>
      </c>
      <c r="Z75" s="3">
        <v>92</v>
      </c>
      <c r="AA75" s="3">
        <v>0</v>
      </c>
      <c r="AB75" s="43">
        <v>0</v>
      </c>
      <c r="AC75" s="4">
        <v>0</v>
      </c>
      <c r="AD75" s="3">
        <v>0</v>
      </c>
      <c r="AE75" s="8">
        <v>0</v>
      </c>
      <c r="AF75" s="3">
        <v>0</v>
      </c>
      <c r="AG75" s="13">
        <v>0</v>
      </c>
      <c r="AH75" s="3">
        <v>-106.8</v>
      </c>
      <c r="AI75" s="3">
        <v>0</v>
      </c>
      <c r="AJ75" s="36">
        <v>106.8</v>
      </c>
      <c r="AK75" s="14">
        <v>0</v>
      </c>
      <c r="AL75" s="3">
        <v>0</v>
      </c>
      <c r="AM75" s="8">
        <v>0</v>
      </c>
      <c r="AN75" s="3">
        <v>0</v>
      </c>
      <c r="AO75" s="13">
        <v>0</v>
      </c>
      <c r="AP75" s="3">
        <v>0</v>
      </c>
      <c r="AQ75" s="3">
        <v>0</v>
      </c>
      <c r="AR75" s="26">
        <v>0</v>
      </c>
      <c r="AS75" s="24">
        <v>0</v>
      </c>
      <c r="AT75" s="4">
        <v>0</v>
      </c>
      <c r="AU75" s="4">
        <v>0</v>
      </c>
      <c r="AV75" s="8">
        <v>0</v>
      </c>
      <c r="AW75" s="14">
        <v>0</v>
      </c>
      <c r="AX75" s="3">
        <v>0</v>
      </c>
      <c r="AY75" s="3">
        <v>0</v>
      </c>
      <c r="AZ75" s="3">
        <v>0</v>
      </c>
      <c r="BA75" s="13">
        <v>0</v>
      </c>
      <c r="BB75" s="28">
        <v>0</v>
      </c>
      <c r="BC75" s="28">
        <v>0</v>
      </c>
      <c r="BD75" s="7">
        <v>0</v>
      </c>
      <c r="BE75" s="10">
        <v>0</v>
      </c>
      <c r="BF75" s="28">
        <v>0</v>
      </c>
      <c r="BG75" s="1">
        <v>0</v>
      </c>
      <c r="BH75" s="28">
        <v>0</v>
      </c>
      <c r="BI75" s="24">
        <v>0</v>
      </c>
      <c r="BJ75" s="4">
        <v>0</v>
      </c>
      <c r="BK75" s="7">
        <v>0</v>
      </c>
      <c r="BL75" s="8">
        <v>0</v>
      </c>
      <c r="BM75" s="51">
        <v>0</v>
      </c>
      <c r="BN75" s="28">
        <v>0</v>
      </c>
      <c r="BO75" s="28">
        <v>0</v>
      </c>
      <c r="BP75" s="1">
        <v>0</v>
      </c>
      <c r="BQ75" s="51">
        <v>0</v>
      </c>
      <c r="BR75" s="1">
        <v>0</v>
      </c>
      <c r="BS75" s="8">
        <v>0</v>
      </c>
      <c r="BT75" s="7">
        <v>0</v>
      </c>
      <c r="BU75" s="13">
        <v>0</v>
      </c>
      <c r="BV75" s="8">
        <v>0</v>
      </c>
      <c r="BW75" s="31">
        <v>0</v>
      </c>
      <c r="BX75" s="8">
        <v>0</v>
      </c>
      <c r="BY75" s="28"/>
      <c r="CA75" s="28"/>
      <c r="CC75" s="28"/>
      <c r="CD75" s="28"/>
    </row>
    <row r="76" spans="3:82" s="1" customFormat="1" ht="15.75">
      <c r="C76" s="1" t="s">
        <v>62</v>
      </c>
      <c r="D76" s="7">
        <v>3324</v>
      </c>
      <c r="E76" s="13">
        <v>-0.3000000000000007</v>
      </c>
      <c r="F76" s="8">
        <v>-10.4</v>
      </c>
      <c r="G76" s="8">
        <v>-13.1</v>
      </c>
      <c r="H76" s="36">
        <v>-31.1</v>
      </c>
      <c r="I76" s="13">
        <v>9.7</v>
      </c>
      <c r="J76" s="8">
        <v>-30.4</v>
      </c>
      <c r="K76" s="8">
        <v>41.7</v>
      </c>
      <c r="L76" s="8">
        <v>13.5</v>
      </c>
      <c r="M76" s="13">
        <v>16.3</v>
      </c>
      <c r="N76" s="8">
        <v>34.9</v>
      </c>
      <c r="O76" s="7">
        <v>44.8</v>
      </c>
      <c r="P76" s="3">
        <v>194.8</v>
      </c>
      <c r="Q76" s="73">
        <v>24.9</v>
      </c>
      <c r="R76" s="59">
        <v>43.4</v>
      </c>
      <c r="S76" s="8">
        <v>312.5</v>
      </c>
      <c r="T76" s="3">
        <v>290.3</v>
      </c>
      <c r="U76" s="13">
        <v>411.2</v>
      </c>
      <c r="V76" s="8">
        <v>44.900000000000034</v>
      </c>
      <c r="W76" s="8">
        <v>303.20000000000005</v>
      </c>
      <c r="X76" s="8">
        <v>393.19999999999993</v>
      </c>
      <c r="Y76" s="14">
        <v>51.8</v>
      </c>
      <c r="Z76" s="3">
        <v>74.30000000000001</v>
      </c>
      <c r="AA76" s="3">
        <v>110.7</v>
      </c>
      <c r="AB76" s="43">
        <v>219.19999999999993</v>
      </c>
      <c r="AC76" s="4">
        <v>42.4</v>
      </c>
      <c r="AD76" s="3">
        <v>106.8</v>
      </c>
      <c r="AE76" s="8">
        <v>323.59999999999997</v>
      </c>
      <c r="AF76" s="3">
        <v>121.89999999999998</v>
      </c>
      <c r="AG76" s="13">
        <v>72.5</v>
      </c>
      <c r="AH76" s="3">
        <v>-27.9</v>
      </c>
      <c r="AI76" s="3">
        <v>25.2</v>
      </c>
      <c r="AJ76" s="36">
        <v>64.4</v>
      </c>
      <c r="AK76" s="14">
        <v>-56.300000000000004</v>
      </c>
      <c r="AL76" s="3">
        <f>-44.7-1.6</f>
        <v>-46.300000000000004</v>
      </c>
      <c r="AM76" s="8">
        <f>240.9-2.2</f>
        <v>238.70000000000002</v>
      </c>
      <c r="AN76" s="3">
        <f>357.6-0.2</f>
        <v>357.40000000000003</v>
      </c>
      <c r="AO76" s="13">
        <v>-50.5</v>
      </c>
      <c r="AP76" s="3">
        <v>334.20000000000005</v>
      </c>
      <c r="AQ76" s="3">
        <v>57</v>
      </c>
      <c r="AR76" s="26">
        <v>334.70000000000005</v>
      </c>
      <c r="AS76" s="24">
        <v>46.3</v>
      </c>
      <c r="AT76" s="4">
        <v>57.000000000000014</v>
      </c>
      <c r="AU76" s="4">
        <v>108.19999999999999</v>
      </c>
      <c r="AV76" s="8">
        <v>561.5999999999999</v>
      </c>
      <c r="AW76" s="14">
        <v>42.099999999999994</v>
      </c>
      <c r="AX76" s="3">
        <v>358.5</v>
      </c>
      <c r="AY76" s="3">
        <v>203.5</v>
      </c>
      <c r="AZ76" s="3">
        <v>220.5999999999999</v>
      </c>
      <c r="BA76" s="13">
        <v>128.4</v>
      </c>
      <c r="BB76" s="28">
        <v>-17.19999999999999</v>
      </c>
      <c r="BC76" s="28">
        <v>-61.400000000000034</v>
      </c>
      <c r="BD76" s="7">
        <v>690.7000000000002</v>
      </c>
      <c r="BE76" s="10">
        <v>-17.30000000000001</v>
      </c>
      <c r="BF76" s="28">
        <v>-51.599999999999966</v>
      </c>
      <c r="BG76" s="1">
        <v>-20.199999999999932</v>
      </c>
      <c r="BH76" s="28">
        <v>558.6999999999999</v>
      </c>
      <c r="BI76" s="24">
        <v>224.59999999999997</v>
      </c>
      <c r="BJ76" s="7">
        <v>903.2</v>
      </c>
      <c r="BK76" s="7">
        <v>1563.2</v>
      </c>
      <c r="BL76" s="8">
        <v>1671.4000000000005</v>
      </c>
      <c r="BM76" s="51">
        <v>1286.7</v>
      </c>
      <c r="BN76" s="28">
        <v>412.39999999999986</v>
      </c>
      <c r="BO76" s="28">
        <v>151.30000000000018</v>
      </c>
      <c r="BP76" s="1">
        <v>1051.7999999999997</v>
      </c>
      <c r="BQ76" s="51">
        <v>97.59999999999997</v>
      </c>
      <c r="BR76" s="1">
        <v>217.50000000000006</v>
      </c>
      <c r="BS76" s="8">
        <v>291.9</v>
      </c>
      <c r="BT76" s="7">
        <v>802.4000000000001</v>
      </c>
      <c r="BU76" s="13">
        <v>25.599999999999966</v>
      </c>
      <c r="BV76" s="8">
        <v>166.40000000000003</v>
      </c>
      <c r="BW76" s="31">
        <v>430.9</v>
      </c>
      <c r="BX76" s="8">
        <v>335.10000000000014</v>
      </c>
      <c r="BY76" s="28"/>
      <c r="CA76" s="28"/>
      <c r="CC76" s="28"/>
      <c r="CD76" s="28"/>
    </row>
    <row r="77" spans="3:82" s="1" customFormat="1" ht="15.75">
      <c r="C77" s="1" t="s">
        <v>63</v>
      </c>
      <c r="D77" s="7">
        <v>3315</v>
      </c>
      <c r="E77" s="13">
        <v>0</v>
      </c>
      <c r="F77" s="8">
        <v>0</v>
      </c>
      <c r="G77" s="8">
        <v>0</v>
      </c>
      <c r="H77" s="36">
        <v>0</v>
      </c>
      <c r="I77" s="13">
        <v>0</v>
      </c>
      <c r="J77" s="8">
        <v>0</v>
      </c>
      <c r="K77" s="8">
        <v>0</v>
      </c>
      <c r="L77" s="8">
        <v>0</v>
      </c>
      <c r="M77" s="13">
        <v>0</v>
      </c>
      <c r="N77" s="8">
        <v>0</v>
      </c>
      <c r="O77" s="8">
        <v>0</v>
      </c>
      <c r="P77" s="3">
        <v>0</v>
      </c>
      <c r="Q77" s="73">
        <v>0</v>
      </c>
      <c r="R77" s="59">
        <v>0</v>
      </c>
      <c r="S77" s="8">
        <v>0</v>
      </c>
      <c r="T77" s="3">
        <v>0</v>
      </c>
      <c r="U77" s="13">
        <v>0</v>
      </c>
      <c r="V77" s="8">
        <v>0</v>
      </c>
      <c r="W77" s="8">
        <v>0</v>
      </c>
      <c r="X77" s="8">
        <v>0</v>
      </c>
      <c r="Y77" s="14">
        <v>0</v>
      </c>
      <c r="Z77" s="3">
        <v>0</v>
      </c>
      <c r="AA77" s="3">
        <v>0</v>
      </c>
      <c r="AB77" s="43">
        <v>0</v>
      </c>
      <c r="AC77" s="4">
        <v>0</v>
      </c>
      <c r="AD77" s="3">
        <v>0</v>
      </c>
      <c r="AE77" s="8">
        <v>0</v>
      </c>
      <c r="AF77" s="3">
        <v>0</v>
      </c>
      <c r="AG77" s="13">
        <v>0</v>
      </c>
      <c r="AH77" s="3">
        <v>0</v>
      </c>
      <c r="AI77" s="3">
        <v>0</v>
      </c>
      <c r="AJ77" s="36">
        <v>0</v>
      </c>
      <c r="AK77" s="14">
        <v>0</v>
      </c>
      <c r="AL77" s="3">
        <v>0</v>
      </c>
      <c r="AM77" s="8">
        <v>0</v>
      </c>
      <c r="AN77" s="3">
        <v>0</v>
      </c>
      <c r="AO77" s="13">
        <f>AP78</f>
        <v>0</v>
      </c>
      <c r="AP77" s="3">
        <v>0</v>
      </c>
      <c r="AQ77" s="3">
        <v>0</v>
      </c>
      <c r="AR77" s="26">
        <v>0</v>
      </c>
      <c r="AS77" s="24">
        <v>0</v>
      </c>
      <c r="AT77" s="4">
        <v>0</v>
      </c>
      <c r="AU77" s="4">
        <v>0</v>
      </c>
      <c r="AV77" s="8">
        <v>0</v>
      </c>
      <c r="AW77" s="14">
        <v>0</v>
      </c>
      <c r="AX77" s="3">
        <v>0</v>
      </c>
      <c r="AY77" s="3">
        <v>0</v>
      </c>
      <c r="AZ77" s="3">
        <v>0</v>
      </c>
      <c r="BA77" s="13">
        <v>0</v>
      </c>
      <c r="BB77" s="28">
        <v>0</v>
      </c>
      <c r="BC77" s="28">
        <v>0</v>
      </c>
      <c r="BD77" s="7">
        <v>0</v>
      </c>
      <c r="BE77" s="10">
        <v>0</v>
      </c>
      <c r="BF77" s="28">
        <v>0</v>
      </c>
      <c r="BG77" s="1">
        <v>0</v>
      </c>
      <c r="BH77" s="28">
        <v>0</v>
      </c>
      <c r="BI77" s="24">
        <v>0</v>
      </c>
      <c r="BJ77" s="4">
        <v>0</v>
      </c>
      <c r="BK77" s="7">
        <v>0</v>
      </c>
      <c r="BL77" s="8">
        <v>0</v>
      </c>
      <c r="BM77" s="51">
        <v>0</v>
      </c>
      <c r="BN77" s="28">
        <v>0</v>
      </c>
      <c r="BO77" s="28">
        <v>0</v>
      </c>
      <c r="BP77" s="28">
        <v>0</v>
      </c>
      <c r="BQ77" s="51">
        <v>0</v>
      </c>
      <c r="BR77" s="28">
        <v>0</v>
      </c>
      <c r="BS77" s="8">
        <v>0</v>
      </c>
      <c r="BT77" s="8">
        <v>0</v>
      </c>
      <c r="BU77" s="13">
        <v>0</v>
      </c>
      <c r="BV77" s="8">
        <v>0</v>
      </c>
      <c r="BW77" s="31">
        <v>0</v>
      </c>
      <c r="BX77" s="8">
        <v>0</v>
      </c>
      <c r="BY77" s="28"/>
      <c r="CA77" s="28"/>
      <c r="CC77" s="28"/>
      <c r="CD77" s="28"/>
    </row>
    <row r="78" spans="3:82" s="1" customFormat="1" ht="15.75">
      <c r="C78" s="1" t="s">
        <v>64</v>
      </c>
      <c r="D78" s="7">
        <v>3326</v>
      </c>
      <c r="E78" s="13">
        <v>0</v>
      </c>
      <c r="F78" s="8">
        <v>0</v>
      </c>
      <c r="G78" s="8">
        <v>0</v>
      </c>
      <c r="H78" s="36">
        <v>0</v>
      </c>
      <c r="I78" s="13">
        <v>0</v>
      </c>
      <c r="J78" s="8">
        <v>0</v>
      </c>
      <c r="K78" s="8">
        <v>0</v>
      </c>
      <c r="L78" s="8">
        <v>0</v>
      </c>
      <c r="M78" s="13">
        <v>0</v>
      </c>
      <c r="N78" s="8">
        <v>0</v>
      </c>
      <c r="O78" s="8">
        <v>0</v>
      </c>
      <c r="P78" s="3">
        <v>0</v>
      </c>
      <c r="Q78" s="73">
        <v>0</v>
      </c>
      <c r="R78" s="59">
        <v>0</v>
      </c>
      <c r="S78" s="8">
        <v>0</v>
      </c>
      <c r="T78" s="3">
        <v>0</v>
      </c>
      <c r="U78" s="13">
        <v>0</v>
      </c>
      <c r="V78" s="8">
        <v>0</v>
      </c>
      <c r="W78" s="8">
        <v>0</v>
      </c>
      <c r="X78" s="8">
        <v>0</v>
      </c>
      <c r="Y78" s="14">
        <v>0</v>
      </c>
      <c r="Z78" s="3">
        <v>0</v>
      </c>
      <c r="AA78" s="3">
        <v>0</v>
      </c>
      <c r="AB78" s="43">
        <v>0</v>
      </c>
      <c r="AC78" s="4">
        <v>0</v>
      </c>
      <c r="AD78" s="3">
        <v>0</v>
      </c>
      <c r="AE78" s="8">
        <v>0</v>
      </c>
      <c r="AF78" s="3">
        <v>0</v>
      </c>
      <c r="AG78" s="13">
        <v>0</v>
      </c>
      <c r="AH78" s="3">
        <v>0</v>
      </c>
      <c r="AI78" s="3">
        <v>0</v>
      </c>
      <c r="AJ78" s="36">
        <v>0</v>
      </c>
      <c r="AK78" s="14">
        <v>0</v>
      </c>
      <c r="AL78" s="3">
        <v>0</v>
      </c>
      <c r="AM78" s="8">
        <v>0</v>
      </c>
      <c r="AN78" s="3">
        <v>0</v>
      </c>
      <c r="AO78" s="13">
        <v>0</v>
      </c>
      <c r="AP78" s="3">
        <v>0</v>
      </c>
      <c r="AQ78" s="3">
        <v>0</v>
      </c>
      <c r="AR78" s="26">
        <v>0</v>
      </c>
      <c r="AS78" s="24">
        <v>0</v>
      </c>
      <c r="AT78" s="4">
        <v>0</v>
      </c>
      <c r="AU78" s="4">
        <v>0</v>
      </c>
      <c r="AV78" s="8">
        <v>0</v>
      </c>
      <c r="AW78" s="14">
        <v>0</v>
      </c>
      <c r="AX78" s="3">
        <v>0</v>
      </c>
      <c r="AY78" s="3">
        <v>0</v>
      </c>
      <c r="AZ78" s="3">
        <v>0</v>
      </c>
      <c r="BA78" s="13">
        <v>0</v>
      </c>
      <c r="BB78" s="28">
        <v>0</v>
      </c>
      <c r="BC78" s="28">
        <v>0</v>
      </c>
      <c r="BD78" s="7">
        <v>0</v>
      </c>
      <c r="BE78" s="10">
        <v>0</v>
      </c>
      <c r="BF78" s="28">
        <v>0</v>
      </c>
      <c r="BG78" s="1">
        <v>0</v>
      </c>
      <c r="BH78" s="28">
        <v>0</v>
      </c>
      <c r="BI78" s="24">
        <v>0</v>
      </c>
      <c r="BJ78" s="4">
        <v>0</v>
      </c>
      <c r="BK78" s="7">
        <v>0</v>
      </c>
      <c r="BL78" s="8">
        <v>0</v>
      </c>
      <c r="BM78" s="51">
        <v>0</v>
      </c>
      <c r="BN78" s="28">
        <v>0</v>
      </c>
      <c r="BO78" s="28">
        <v>0</v>
      </c>
      <c r="BP78" s="28">
        <v>0</v>
      </c>
      <c r="BQ78" s="51">
        <v>0</v>
      </c>
      <c r="BR78" s="28">
        <v>0</v>
      </c>
      <c r="BS78" s="8">
        <v>0</v>
      </c>
      <c r="BT78" s="8">
        <v>0</v>
      </c>
      <c r="BU78" s="13">
        <v>0</v>
      </c>
      <c r="BV78" s="8">
        <v>0</v>
      </c>
      <c r="BW78" s="31">
        <v>0</v>
      </c>
      <c r="BX78" s="8">
        <v>0</v>
      </c>
      <c r="BY78" s="28"/>
      <c r="CA78" s="28"/>
      <c r="CC78" s="28"/>
      <c r="CD78" s="28"/>
    </row>
    <row r="79" spans="3:82" s="1" customFormat="1" ht="15.75">
      <c r="C79" s="1" t="s">
        <v>65</v>
      </c>
      <c r="D79" s="7">
        <v>3327</v>
      </c>
      <c r="E79" s="13">
        <v>0</v>
      </c>
      <c r="F79" s="8">
        <v>0</v>
      </c>
      <c r="G79" s="8">
        <v>0</v>
      </c>
      <c r="H79" s="36">
        <v>0</v>
      </c>
      <c r="I79" s="13">
        <v>0</v>
      </c>
      <c r="J79" s="8">
        <v>0</v>
      </c>
      <c r="K79" s="8">
        <v>0</v>
      </c>
      <c r="L79" s="8">
        <v>0</v>
      </c>
      <c r="M79" s="13">
        <v>0</v>
      </c>
      <c r="N79" s="8">
        <v>0</v>
      </c>
      <c r="O79" s="8">
        <v>0</v>
      </c>
      <c r="P79" s="3">
        <v>0</v>
      </c>
      <c r="Q79" s="73">
        <v>0</v>
      </c>
      <c r="R79" s="59">
        <v>0</v>
      </c>
      <c r="S79" s="8">
        <v>0</v>
      </c>
      <c r="T79" s="3">
        <v>0</v>
      </c>
      <c r="U79" s="13">
        <v>0</v>
      </c>
      <c r="V79" s="8">
        <v>0</v>
      </c>
      <c r="W79" s="8">
        <v>0</v>
      </c>
      <c r="X79" s="8">
        <v>0</v>
      </c>
      <c r="Y79" s="14">
        <v>0</v>
      </c>
      <c r="Z79" s="3">
        <v>0</v>
      </c>
      <c r="AA79" s="3">
        <v>0</v>
      </c>
      <c r="AB79" s="43">
        <v>0</v>
      </c>
      <c r="AC79" s="4">
        <v>0</v>
      </c>
      <c r="AD79" s="3">
        <v>0</v>
      </c>
      <c r="AE79" s="8">
        <v>0</v>
      </c>
      <c r="AF79" s="3">
        <v>0</v>
      </c>
      <c r="AG79" s="13">
        <v>0</v>
      </c>
      <c r="AH79" s="3">
        <v>0</v>
      </c>
      <c r="AI79" s="3">
        <v>0</v>
      </c>
      <c r="AJ79" s="36">
        <v>0</v>
      </c>
      <c r="AK79" s="14">
        <v>0</v>
      </c>
      <c r="AL79" s="3">
        <v>0</v>
      </c>
      <c r="AM79" s="8">
        <v>0</v>
      </c>
      <c r="AN79" s="3">
        <v>0</v>
      </c>
      <c r="AO79" s="13">
        <v>0</v>
      </c>
      <c r="AP79" s="3">
        <v>0</v>
      </c>
      <c r="AQ79" s="3">
        <v>0</v>
      </c>
      <c r="AR79" s="26">
        <v>0</v>
      </c>
      <c r="AS79" s="24">
        <v>0</v>
      </c>
      <c r="AT79" s="4">
        <v>0</v>
      </c>
      <c r="AU79" s="4">
        <v>0</v>
      </c>
      <c r="AV79" s="8">
        <v>0</v>
      </c>
      <c r="AW79" s="14">
        <v>0</v>
      </c>
      <c r="AX79" s="3">
        <v>0</v>
      </c>
      <c r="AY79" s="3">
        <v>0</v>
      </c>
      <c r="AZ79" s="3">
        <v>0</v>
      </c>
      <c r="BA79" s="13">
        <v>0</v>
      </c>
      <c r="BB79" s="28">
        <v>0</v>
      </c>
      <c r="BC79" s="28">
        <v>0</v>
      </c>
      <c r="BD79" s="7">
        <v>0</v>
      </c>
      <c r="BE79" s="10">
        <v>0</v>
      </c>
      <c r="BF79" s="28">
        <v>0</v>
      </c>
      <c r="BG79" s="1">
        <v>0</v>
      </c>
      <c r="BH79" s="28">
        <v>0</v>
      </c>
      <c r="BI79" s="24">
        <v>0</v>
      </c>
      <c r="BJ79" s="4">
        <v>0</v>
      </c>
      <c r="BK79" s="7">
        <v>0</v>
      </c>
      <c r="BL79" s="8">
        <v>0</v>
      </c>
      <c r="BM79" s="51">
        <v>0</v>
      </c>
      <c r="BN79" s="28">
        <v>0</v>
      </c>
      <c r="BO79" s="28">
        <v>0</v>
      </c>
      <c r="BP79" s="28">
        <v>0</v>
      </c>
      <c r="BQ79" s="51">
        <v>0</v>
      </c>
      <c r="BR79" s="28">
        <v>0</v>
      </c>
      <c r="BS79" s="8">
        <v>0</v>
      </c>
      <c r="BT79" s="8">
        <v>0</v>
      </c>
      <c r="BU79" s="13">
        <v>0</v>
      </c>
      <c r="BV79" s="8">
        <v>0</v>
      </c>
      <c r="BW79" s="31">
        <v>0</v>
      </c>
      <c r="BX79" s="8">
        <v>0</v>
      </c>
      <c r="BY79" s="28"/>
      <c r="CA79" s="28"/>
      <c r="CC79" s="28"/>
      <c r="CD79" s="28"/>
    </row>
    <row r="80" spans="3:82" s="1" customFormat="1" ht="15.75">
      <c r="C80" s="1" t="s">
        <v>5</v>
      </c>
      <c r="D80" s="7">
        <v>3328</v>
      </c>
      <c r="E80" s="13">
        <v>0</v>
      </c>
      <c r="F80" s="8">
        <v>0</v>
      </c>
      <c r="G80" s="8">
        <v>0</v>
      </c>
      <c r="H80" s="36">
        <v>0</v>
      </c>
      <c r="I80" s="13">
        <v>0</v>
      </c>
      <c r="J80" s="8">
        <v>0</v>
      </c>
      <c r="K80" s="8">
        <v>0</v>
      </c>
      <c r="L80" s="8">
        <v>0</v>
      </c>
      <c r="M80" s="13">
        <v>0</v>
      </c>
      <c r="N80" s="8">
        <v>0</v>
      </c>
      <c r="O80" s="8">
        <v>0</v>
      </c>
      <c r="P80" s="3">
        <v>0</v>
      </c>
      <c r="Q80" s="73">
        <v>0</v>
      </c>
      <c r="R80" s="59">
        <v>0</v>
      </c>
      <c r="S80" s="8">
        <v>0</v>
      </c>
      <c r="T80" s="3">
        <v>0</v>
      </c>
      <c r="U80" s="13">
        <v>0</v>
      </c>
      <c r="V80" s="8">
        <v>0</v>
      </c>
      <c r="W80" s="8">
        <v>0</v>
      </c>
      <c r="X80" s="8">
        <v>0</v>
      </c>
      <c r="Y80" s="14">
        <v>0</v>
      </c>
      <c r="Z80" s="3">
        <v>0</v>
      </c>
      <c r="AA80" s="3">
        <v>0</v>
      </c>
      <c r="AB80" s="43">
        <v>0</v>
      </c>
      <c r="AC80" s="4">
        <v>0</v>
      </c>
      <c r="AD80" s="3">
        <v>0</v>
      </c>
      <c r="AE80" s="8">
        <v>0</v>
      </c>
      <c r="AF80" s="3">
        <v>0</v>
      </c>
      <c r="AG80" s="13">
        <v>0</v>
      </c>
      <c r="AH80" s="3">
        <v>0</v>
      </c>
      <c r="AI80" s="3">
        <v>0</v>
      </c>
      <c r="AJ80" s="36">
        <v>0</v>
      </c>
      <c r="AK80" s="14">
        <v>0</v>
      </c>
      <c r="AL80" s="3">
        <v>0</v>
      </c>
      <c r="AM80" s="8">
        <v>0</v>
      </c>
      <c r="AN80" s="3">
        <v>0</v>
      </c>
      <c r="AO80" s="13">
        <v>0</v>
      </c>
      <c r="AP80" s="3">
        <v>0.9</v>
      </c>
      <c r="AQ80" s="3">
        <v>0</v>
      </c>
      <c r="AR80" s="26">
        <v>0</v>
      </c>
      <c r="AS80" s="24">
        <v>-25</v>
      </c>
      <c r="AT80" s="4">
        <v>25</v>
      </c>
      <c r="AU80" s="4">
        <v>0</v>
      </c>
      <c r="AV80" s="8">
        <v>-24.9</v>
      </c>
      <c r="AW80" s="14">
        <v>-26.6</v>
      </c>
      <c r="AX80" s="3">
        <v>0</v>
      </c>
      <c r="AY80" s="3">
        <v>0</v>
      </c>
      <c r="AZ80" s="3">
        <v>0</v>
      </c>
      <c r="BA80" s="13">
        <v>0</v>
      </c>
      <c r="BB80" s="28">
        <v>0</v>
      </c>
      <c r="BC80" s="28">
        <v>-3.3</v>
      </c>
      <c r="BD80" s="7">
        <v>0.09999999999999964</v>
      </c>
      <c r="BE80" s="10">
        <v>0</v>
      </c>
      <c r="BF80" s="28">
        <v>0</v>
      </c>
      <c r="BG80" s="1">
        <v>0</v>
      </c>
      <c r="BH80" s="28">
        <v>0</v>
      </c>
      <c r="BI80" s="24">
        <v>0</v>
      </c>
      <c r="BJ80" s="4">
        <v>0</v>
      </c>
      <c r="BK80" s="7">
        <v>0</v>
      </c>
      <c r="BL80" s="8">
        <v>0</v>
      </c>
      <c r="BM80" s="51">
        <v>0</v>
      </c>
      <c r="BN80" s="28">
        <v>0</v>
      </c>
      <c r="BO80" s="28">
        <v>0</v>
      </c>
      <c r="BP80" s="28">
        <v>0</v>
      </c>
      <c r="BQ80" s="51">
        <v>0</v>
      </c>
      <c r="BR80" s="28">
        <v>0</v>
      </c>
      <c r="BS80" s="8">
        <v>0</v>
      </c>
      <c r="BT80" s="8">
        <v>0</v>
      </c>
      <c r="BU80" s="13">
        <v>0</v>
      </c>
      <c r="BV80" s="8">
        <v>0</v>
      </c>
      <c r="BW80" s="31">
        <v>0</v>
      </c>
      <c r="BX80" s="8">
        <v>0</v>
      </c>
      <c r="BY80" s="28"/>
      <c r="CA80" s="28"/>
      <c r="CC80" s="28"/>
      <c r="CD80" s="28"/>
    </row>
    <row r="81" spans="4:82" s="1" customFormat="1" ht="15.75">
      <c r="D81" s="7"/>
      <c r="E81" s="13"/>
      <c r="F81" s="8"/>
      <c r="G81" s="8"/>
      <c r="H81" s="36"/>
      <c r="I81" s="13"/>
      <c r="J81" s="8"/>
      <c r="K81" s="8"/>
      <c r="L81" s="8"/>
      <c r="M81" s="13"/>
      <c r="N81" s="8"/>
      <c r="O81" s="8"/>
      <c r="P81" s="3"/>
      <c r="Q81" s="73"/>
      <c r="R81" s="59"/>
      <c r="S81" s="6"/>
      <c r="T81" s="3"/>
      <c r="U81" s="13"/>
      <c r="V81" s="8"/>
      <c r="W81" s="28"/>
      <c r="X81" s="8"/>
      <c r="Y81" s="19"/>
      <c r="Z81" s="3"/>
      <c r="AA81" s="3"/>
      <c r="AB81" s="43"/>
      <c r="AC81" s="4"/>
      <c r="AD81" s="27"/>
      <c r="AE81" s="27"/>
      <c r="AF81" s="5"/>
      <c r="AG81" s="13"/>
      <c r="AH81" s="5"/>
      <c r="AI81" s="3"/>
      <c r="AJ81" s="36"/>
      <c r="AK81" s="19"/>
      <c r="AL81" s="5"/>
      <c r="AM81" s="28"/>
      <c r="AN81" s="5"/>
      <c r="AO81" s="13"/>
      <c r="AP81" s="5"/>
      <c r="AQ81" s="5"/>
      <c r="AR81" s="26"/>
      <c r="AS81" s="68"/>
      <c r="AT81" s="54"/>
      <c r="AU81" s="54"/>
      <c r="AV81" s="28"/>
      <c r="AW81" s="19"/>
      <c r="AX81" s="5"/>
      <c r="AY81" s="5"/>
      <c r="AZ81" s="2"/>
      <c r="BA81" s="13"/>
      <c r="BB81" s="28"/>
      <c r="BC81" s="28"/>
      <c r="BD81" s="7"/>
      <c r="BE81" s="10"/>
      <c r="BF81" s="28"/>
      <c r="BH81" s="28"/>
      <c r="BI81" s="23"/>
      <c r="BJ81" s="7"/>
      <c r="BK81" s="7"/>
      <c r="BL81" s="8"/>
      <c r="BM81" s="51"/>
      <c r="BN81" s="28"/>
      <c r="BO81" s="28"/>
      <c r="BP81" s="108"/>
      <c r="BQ81" s="28"/>
      <c r="BS81" s="8"/>
      <c r="BT81" s="8"/>
      <c r="BU81" s="11"/>
      <c r="BV81" s="7"/>
      <c r="BW81" s="31">
        <v>0</v>
      </c>
      <c r="BX81" s="31">
        <v>0</v>
      </c>
      <c r="BY81" s="28"/>
      <c r="CA81" s="28"/>
      <c r="CC81" s="28"/>
      <c r="CD81" s="28"/>
    </row>
    <row r="82" spans="1:82" s="89" customFormat="1" ht="15.75">
      <c r="A82" s="97" t="s">
        <v>7</v>
      </c>
      <c r="B82" s="97"/>
      <c r="C82" s="97"/>
      <c r="D82" s="98" t="s">
        <v>8</v>
      </c>
      <c r="E82" s="94">
        <f aca="true" t="shared" si="19" ref="E82:AB82">E31-E32+E57</f>
        <v>0</v>
      </c>
      <c r="F82" s="58">
        <f t="shared" si="19"/>
        <v>-1.3855583347321954E-13</v>
      </c>
      <c r="G82" s="58">
        <f t="shared" si="19"/>
        <v>0</v>
      </c>
      <c r="H82" s="91">
        <f t="shared" si="19"/>
        <v>1.1368683772161603E-13</v>
      </c>
      <c r="I82" s="94">
        <f t="shared" si="19"/>
        <v>0</v>
      </c>
      <c r="J82" s="58">
        <f t="shared" si="19"/>
        <v>-7.815970093361102E-14</v>
      </c>
      <c r="K82" s="58">
        <f t="shared" si="19"/>
        <v>0</v>
      </c>
      <c r="L82" s="58">
        <f t="shared" si="19"/>
        <v>0</v>
      </c>
      <c r="M82" s="94">
        <f t="shared" si="19"/>
        <v>1.8207657603852567E-13</v>
      </c>
      <c r="N82" s="58">
        <f t="shared" si="19"/>
        <v>0</v>
      </c>
      <c r="O82" s="58">
        <f t="shared" si="19"/>
        <v>-2.2737367544323206E-13</v>
      </c>
      <c r="P82" s="58">
        <f t="shared" si="19"/>
        <v>-3.694822225952521E-13</v>
      </c>
      <c r="Q82" s="94">
        <f t="shared" si="19"/>
        <v>0</v>
      </c>
      <c r="R82" s="58">
        <f t="shared" si="19"/>
        <v>-3.552713678800501E-14</v>
      </c>
      <c r="S82" s="58">
        <f t="shared" si="19"/>
        <v>-5.684341886080801E-13</v>
      </c>
      <c r="T82" s="58">
        <f t="shared" si="19"/>
        <v>0</v>
      </c>
      <c r="U82" s="94">
        <f t="shared" si="19"/>
        <v>0</v>
      </c>
      <c r="V82" s="58">
        <f t="shared" si="19"/>
        <v>0</v>
      </c>
      <c r="W82" s="58">
        <f t="shared" si="19"/>
        <v>0</v>
      </c>
      <c r="X82" s="58">
        <f t="shared" si="19"/>
        <v>0</v>
      </c>
      <c r="Y82" s="94">
        <f t="shared" si="19"/>
        <v>1.8474111129762605E-13</v>
      </c>
      <c r="Z82" s="58">
        <f t="shared" si="19"/>
        <v>0</v>
      </c>
      <c r="AA82" s="58">
        <f t="shared" si="19"/>
        <v>0</v>
      </c>
      <c r="AB82" s="91">
        <f t="shared" si="19"/>
        <v>-5.115907697472721E-13</v>
      </c>
      <c r="AC82" s="58">
        <f aca="true" t="shared" si="20" ref="AC82:AI82">AC31-AC32+AC57</f>
        <v>1.4921397450962104E-13</v>
      </c>
      <c r="AD82" s="58">
        <f t="shared" si="20"/>
        <v>3.552713678800501E-13</v>
      </c>
      <c r="AE82" s="58">
        <f t="shared" si="20"/>
        <v>0</v>
      </c>
      <c r="AF82" s="58">
        <v>0</v>
      </c>
      <c r="AG82" s="56">
        <f t="shared" si="20"/>
        <v>2.7000623958883807E-13</v>
      </c>
      <c r="AH82" s="56">
        <f t="shared" si="20"/>
        <v>-1.7053025658242404E-13</v>
      </c>
      <c r="AI82" s="56">
        <f t="shared" si="20"/>
        <v>-3.481659405224491E-13</v>
      </c>
      <c r="AJ82" s="56">
        <v>-1.4921397450962104E-13</v>
      </c>
      <c r="AK82" s="57">
        <f>AK31-AK32+AK57</f>
        <v>0</v>
      </c>
      <c r="AL82" s="56">
        <f>AL31-AL32+AL57</f>
        <v>-2.5579538487363607E-13</v>
      </c>
      <c r="AM82" s="56">
        <f>AM31-AM32+AM57</f>
        <v>0</v>
      </c>
      <c r="AN82" s="56">
        <f>AN31-AN32+AN57</f>
        <v>0.012999999998555722</v>
      </c>
      <c r="AO82" s="57">
        <f>AO31-AO32+AO57</f>
        <v>0</v>
      </c>
      <c r="AP82" s="56">
        <v>1.1368683772161603E-12</v>
      </c>
      <c r="AQ82" s="56">
        <f aca="true" t="shared" si="21" ref="AQ82:AX82">AQ31-AQ32+AQ57</f>
        <v>-1.5347723092418164E-12</v>
      </c>
      <c r="AR82" s="56">
        <f t="shared" si="21"/>
        <v>8.526512829121202E-13</v>
      </c>
      <c r="AS82" s="57">
        <f t="shared" si="21"/>
        <v>1.0658141036401503E-13</v>
      </c>
      <c r="AT82" s="56">
        <f t="shared" si="21"/>
        <v>-3.694822225952521E-13</v>
      </c>
      <c r="AU82" s="56">
        <f t="shared" si="21"/>
        <v>-8.242295734817162E-13</v>
      </c>
      <c r="AV82" s="56">
        <f t="shared" si="21"/>
        <v>1.4779288903810084E-12</v>
      </c>
      <c r="AW82" s="57">
        <f t="shared" si="21"/>
        <v>0</v>
      </c>
      <c r="AX82" s="56">
        <f t="shared" si="21"/>
        <v>0</v>
      </c>
      <c r="AY82" s="56">
        <v>0</v>
      </c>
      <c r="AZ82" s="56">
        <f aca="true" t="shared" si="22" ref="AZ82:BV82">AZ31-AZ32+AZ57</f>
        <v>5.684341886080801E-13</v>
      </c>
      <c r="BA82" s="57">
        <f t="shared" si="22"/>
        <v>1.5631940186722204E-13</v>
      </c>
      <c r="BB82" s="56">
        <f t="shared" si="22"/>
        <v>-7.247535904753022E-13</v>
      </c>
      <c r="BC82" s="56">
        <f t="shared" si="22"/>
        <v>-7.958078640513122E-13</v>
      </c>
      <c r="BD82" s="56">
        <f t="shared" si="22"/>
        <v>-2.6147972675971687E-12</v>
      </c>
      <c r="BE82" s="56">
        <f t="shared" si="22"/>
        <v>-2.6645352591003757E-13</v>
      </c>
      <c r="BF82" s="56">
        <f t="shared" si="22"/>
        <v>4.547473508864641E-13</v>
      </c>
      <c r="BG82" s="56">
        <f t="shared" si="22"/>
        <v>-2.8421709430404007E-13</v>
      </c>
      <c r="BH82" s="56">
        <f t="shared" si="22"/>
        <v>0</v>
      </c>
      <c r="BI82" s="57">
        <f t="shared" si="22"/>
        <v>0</v>
      </c>
      <c r="BJ82" s="56">
        <f t="shared" si="22"/>
        <v>0</v>
      </c>
      <c r="BK82" s="56">
        <f t="shared" si="22"/>
        <v>0.019999999999754436</v>
      </c>
      <c r="BL82" s="56">
        <f t="shared" si="22"/>
        <v>-0.019999999998617568</v>
      </c>
      <c r="BM82" s="57">
        <f t="shared" si="22"/>
        <v>0</v>
      </c>
      <c r="BN82" s="56">
        <f t="shared" si="22"/>
        <v>0.01999999999998181</v>
      </c>
      <c r="BO82" s="56">
        <f t="shared" si="22"/>
        <v>-0.019999999999186002</v>
      </c>
      <c r="BP82" s="62">
        <f t="shared" si="22"/>
        <v>0</v>
      </c>
      <c r="BQ82" s="57">
        <f t="shared" si="22"/>
        <v>0</v>
      </c>
      <c r="BR82" s="56">
        <f t="shared" si="22"/>
        <v>-4.547473508864641E-13</v>
      </c>
      <c r="BS82" s="56">
        <f t="shared" si="22"/>
        <v>-0.01999999999929969</v>
      </c>
      <c r="BT82" s="62">
        <f t="shared" si="22"/>
        <v>0.01999999999884494</v>
      </c>
      <c r="BU82" s="56">
        <f t="shared" si="22"/>
        <v>3.126388037344441E-13</v>
      </c>
      <c r="BV82" s="56">
        <f t="shared" si="22"/>
        <v>1.2505552149377763E-12</v>
      </c>
      <c r="BW82" s="56">
        <f>BW31-BW32+BW57</f>
        <v>-2.1600499167107046E-12</v>
      </c>
      <c r="BX82" s="56">
        <f>BX31-BX32+BX57</f>
        <v>1.2505552149377763E-12</v>
      </c>
      <c r="BY82" s="28"/>
      <c r="CA82" s="28"/>
      <c r="CC82" s="90"/>
      <c r="CD82" s="90"/>
    </row>
    <row r="83" spans="4:82" s="1" customFormat="1" ht="15.75">
      <c r="D83" s="7"/>
      <c r="E83" s="11"/>
      <c r="F83" s="7"/>
      <c r="G83" s="7"/>
      <c r="H83" s="34"/>
      <c r="I83" s="11"/>
      <c r="J83" s="7"/>
      <c r="K83" s="7"/>
      <c r="L83" s="7"/>
      <c r="M83" s="11"/>
      <c r="N83" s="8"/>
      <c r="O83" s="7"/>
      <c r="P83" s="3"/>
      <c r="Q83" s="73"/>
      <c r="R83" s="59"/>
      <c r="S83" s="6"/>
      <c r="T83" s="3"/>
      <c r="U83" s="13"/>
      <c r="V83" s="8"/>
      <c r="W83" s="28"/>
      <c r="X83" s="8"/>
      <c r="Y83" s="68"/>
      <c r="Z83" s="3"/>
      <c r="AA83" s="3"/>
      <c r="AB83" s="43"/>
      <c r="AC83" s="4"/>
      <c r="AD83" s="27"/>
      <c r="AE83" s="27"/>
      <c r="AF83" s="5"/>
      <c r="AG83" s="13"/>
      <c r="AH83" s="5"/>
      <c r="AI83" s="5"/>
      <c r="AJ83" s="36"/>
      <c r="AK83" s="19"/>
      <c r="AL83" s="5"/>
      <c r="AM83" s="28"/>
      <c r="AN83" s="5"/>
      <c r="AO83" s="13"/>
      <c r="AP83" s="5"/>
      <c r="AQ83" s="5"/>
      <c r="AR83" s="77"/>
      <c r="AS83" s="68"/>
      <c r="AT83" s="54"/>
      <c r="AU83" s="54"/>
      <c r="AV83" s="28"/>
      <c r="AW83" s="19"/>
      <c r="AX83" s="5"/>
      <c r="AY83" s="5"/>
      <c r="BA83" s="13"/>
      <c r="BB83" s="28"/>
      <c r="BC83" s="28"/>
      <c r="BE83" s="10"/>
      <c r="BH83" s="28"/>
      <c r="BI83" s="11"/>
      <c r="BJ83" s="7"/>
      <c r="BK83" s="7"/>
      <c r="BL83" s="8"/>
      <c r="BM83" s="51"/>
      <c r="BN83" s="28"/>
      <c r="BO83" s="28"/>
      <c r="BP83" s="46"/>
      <c r="BQ83" s="51"/>
      <c r="BR83" s="28"/>
      <c r="BS83" s="28"/>
      <c r="BT83" s="46"/>
      <c r="BU83" s="7"/>
      <c r="BV83" s="7"/>
      <c r="BW83" s="7"/>
      <c r="BX83" s="7"/>
      <c r="BY83" s="28"/>
      <c r="CA83" s="28"/>
      <c r="CC83" s="28"/>
      <c r="CD83" s="28"/>
    </row>
    <row r="84" spans="1:82" s="1" customFormat="1" ht="15.75">
      <c r="A84" s="1" t="s">
        <v>9</v>
      </c>
      <c r="D84" s="7" t="s">
        <v>27</v>
      </c>
      <c r="E84" s="13">
        <v>548.2</v>
      </c>
      <c r="F84" s="8">
        <v>718.2</v>
      </c>
      <c r="G84" s="8">
        <v>744.4</v>
      </c>
      <c r="H84" s="36">
        <v>937.3</v>
      </c>
      <c r="I84" s="13">
        <v>803.4</v>
      </c>
      <c r="J84" s="8">
        <v>923.2</v>
      </c>
      <c r="K84" s="8">
        <v>939.1</v>
      </c>
      <c r="L84" s="8">
        <v>1498.3</v>
      </c>
      <c r="M84" s="11">
        <f aca="true" t="shared" si="23" ref="M84:S84">M19+M30</f>
        <v>1241.3</v>
      </c>
      <c r="N84" s="7">
        <f t="shared" si="23"/>
        <v>1336.7999999999997</v>
      </c>
      <c r="O84" s="7">
        <f t="shared" si="23"/>
        <v>1514.4</v>
      </c>
      <c r="P84" s="7">
        <f t="shared" si="23"/>
        <v>1786.9</v>
      </c>
      <c r="Q84" s="11">
        <f t="shared" si="23"/>
        <v>1217.5</v>
      </c>
      <c r="R84" s="7">
        <f t="shared" si="23"/>
        <v>1457.3000000000002</v>
      </c>
      <c r="S84" s="7">
        <f t="shared" si="23"/>
        <v>1572.3</v>
      </c>
      <c r="T84" s="25">
        <f aca="true" t="shared" si="24" ref="T84:AB84">SUM(T19,T30)</f>
        <v>1866.9</v>
      </c>
      <c r="U84" s="78">
        <f t="shared" si="24"/>
        <v>1286.8</v>
      </c>
      <c r="V84" s="25">
        <f t="shared" si="24"/>
        <v>1633.2</v>
      </c>
      <c r="W84" s="25">
        <f t="shared" si="24"/>
        <v>1554.8000000000002</v>
      </c>
      <c r="X84" s="25">
        <f t="shared" si="24"/>
        <v>1865.2999999999995</v>
      </c>
      <c r="Y84" s="25">
        <f t="shared" si="24"/>
        <v>1466.6999999999998</v>
      </c>
      <c r="Z84" s="25">
        <f t="shared" si="24"/>
        <v>1606.1</v>
      </c>
      <c r="AA84" s="25">
        <f t="shared" si="24"/>
        <v>1608.3</v>
      </c>
      <c r="AB84" s="25">
        <f t="shared" si="24"/>
        <v>2001.6</v>
      </c>
      <c r="AC84" s="3">
        <f>AC19+AC30</f>
        <v>1480.3999999999999</v>
      </c>
      <c r="AD84" s="3">
        <f>AD19+AD30</f>
        <v>1603.0000000000002</v>
      </c>
      <c r="AE84" s="3">
        <f>AE19+AE30</f>
        <v>2096.599999999999</v>
      </c>
      <c r="AF84" s="3">
        <f>AF19+AF30</f>
        <v>1999.2000000000007</v>
      </c>
      <c r="AG84" s="13">
        <v>1410.8999999999999</v>
      </c>
      <c r="AH84" s="3">
        <v>1566.1000000000001</v>
      </c>
      <c r="AI84" s="3">
        <v>1779.0999999999995</v>
      </c>
      <c r="AJ84" s="36">
        <v>2479.7</v>
      </c>
      <c r="AK84" s="14">
        <f>AK19+AK30</f>
        <v>1650.1999999999998</v>
      </c>
      <c r="AL84" s="3">
        <f>AL19+AL30</f>
        <v>1923.4000000000003</v>
      </c>
      <c r="AM84" s="3">
        <v>1970.913000000001</v>
      </c>
      <c r="AN84" s="3">
        <v>2552.686999999999</v>
      </c>
      <c r="AO84" s="13">
        <f>AO19+AO30</f>
        <v>1807.5000000000002</v>
      </c>
      <c r="AP84" s="5">
        <f>AP19+AP30</f>
        <v>2037.2999999999997</v>
      </c>
      <c r="AQ84" s="5">
        <f>AQ19+AQ30</f>
        <v>2210.0000000000005</v>
      </c>
      <c r="AR84" s="77">
        <v>2495.999999999999</v>
      </c>
      <c r="AS84" s="49">
        <f>AS19+AS30</f>
        <v>1993.2</v>
      </c>
      <c r="AT84" s="2">
        <f>AT19+AT30</f>
        <v>2174.5</v>
      </c>
      <c r="AU84" s="2">
        <f>AU19+AU30</f>
        <v>2372.1</v>
      </c>
      <c r="AV84" s="2">
        <f>AV19+AV30</f>
        <v>2618.0999999999995</v>
      </c>
      <c r="AW84" s="19">
        <f>AW19+AW30</f>
        <v>2155.1000000000004</v>
      </c>
      <c r="AX84" s="5">
        <v>2492.2</v>
      </c>
      <c r="AY84" s="5">
        <v>2552.3999999999996</v>
      </c>
      <c r="AZ84" s="15">
        <v>3046.6</v>
      </c>
      <c r="BA84" s="18">
        <v>2371.2000000000003</v>
      </c>
      <c r="BB84" s="6">
        <v>2371.2000000000003</v>
      </c>
      <c r="BC84" s="6">
        <v>2371.2000000000003</v>
      </c>
      <c r="BD84" s="6">
        <v>2371.2000000000003</v>
      </c>
      <c r="BE84" s="52">
        <v>2527.3999999999996</v>
      </c>
      <c r="BF84" s="53">
        <v>2808.5</v>
      </c>
      <c r="BG84" s="53">
        <v>3029.9000000000015</v>
      </c>
      <c r="BH84" s="53">
        <v>3771.8999999999996</v>
      </c>
      <c r="BI84" s="17">
        <v>3119.9</v>
      </c>
      <c r="BJ84" s="15">
        <v>3107.9999999999995</v>
      </c>
      <c r="BK84" s="15">
        <v>3949.08</v>
      </c>
      <c r="BL84" s="6">
        <v>4577.82</v>
      </c>
      <c r="BM84" s="70">
        <f aca="true" t="shared" si="25" ref="BM84:BW84">BM19+BM30</f>
        <v>3538.2</v>
      </c>
      <c r="BN84" s="53">
        <f t="shared" si="25"/>
        <v>3967.98</v>
      </c>
      <c r="BO84" s="53">
        <f t="shared" si="25"/>
        <v>4055.12</v>
      </c>
      <c r="BP84" s="107">
        <f t="shared" si="25"/>
        <v>4968.2</v>
      </c>
      <c r="BQ84" s="70">
        <f t="shared" si="25"/>
        <v>3945.1000000000004</v>
      </c>
      <c r="BR84" s="53">
        <f t="shared" si="25"/>
        <v>4107.5</v>
      </c>
      <c r="BS84" s="53">
        <f t="shared" si="25"/>
        <v>4532.6</v>
      </c>
      <c r="BT84" s="107">
        <f t="shared" si="25"/>
        <v>5866.5</v>
      </c>
      <c r="BU84" s="6">
        <f t="shared" si="25"/>
        <v>4321.5</v>
      </c>
      <c r="BV84" s="6">
        <f t="shared" si="25"/>
        <v>4922.299999999999</v>
      </c>
      <c r="BW84" s="6">
        <f t="shared" si="25"/>
        <v>5396.200000000002</v>
      </c>
      <c r="BX84" s="6">
        <v>6056.4</v>
      </c>
      <c r="BY84" s="28"/>
      <c r="CA84" s="28"/>
      <c r="CD84" s="28"/>
    </row>
    <row r="85" spans="9:76" ht="15.75">
      <c r="I85" s="33"/>
      <c r="N85" s="22"/>
      <c r="Q85" s="35"/>
      <c r="R85" s="35"/>
      <c r="S85" s="1"/>
      <c r="T85" s="35"/>
      <c r="U85" s="1"/>
      <c r="AS85" s="79"/>
      <c r="AT85" s="67"/>
      <c r="AU85" s="67"/>
      <c r="AV85" s="60"/>
      <c r="AW85" s="68"/>
      <c r="AX85" s="54"/>
      <c r="AY85" s="54"/>
      <c r="AZ85" s="54"/>
      <c r="BA85" s="10"/>
      <c r="BB85" s="28"/>
      <c r="BC85" s="1"/>
      <c r="BE85" s="1"/>
      <c r="BF85" s="1"/>
      <c r="BI85" s="1"/>
      <c r="BJ85" s="1"/>
      <c r="BK85" s="1"/>
      <c r="BL85" s="1"/>
      <c r="BM85" s="1"/>
      <c r="BN85" s="1"/>
      <c r="BO85" s="1"/>
      <c r="BP85" s="1"/>
      <c r="BQ85" s="28"/>
      <c r="BR85" s="1"/>
      <c r="BS85" s="1"/>
      <c r="BT85" s="1"/>
      <c r="BU85" s="1"/>
      <c r="BV85" s="7"/>
      <c r="BW85" s="7"/>
      <c r="BX85" s="7"/>
    </row>
    <row r="86" spans="14:76" ht="15.75">
      <c r="N86" s="22"/>
      <c r="Q86" s="35"/>
      <c r="R86" s="35"/>
      <c r="S86" s="1"/>
      <c r="T86" s="35"/>
      <c r="U86" s="1"/>
      <c r="AS86" s="79"/>
      <c r="AT86" s="67"/>
      <c r="AU86" s="67"/>
      <c r="AV86" s="60"/>
      <c r="AW86" s="68"/>
      <c r="AX86" s="54"/>
      <c r="AY86" s="54"/>
      <c r="AZ86" s="54"/>
      <c r="BA86" s="10"/>
      <c r="BB86" s="28"/>
      <c r="BC86" s="1"/>
      <c r="BI86" s="1"/>
      <c r="BJ86" s="1"/>
      <c r="BK86" s="1"/>
      <c r="BL86" s="1"/>
      <c r="BM86" s="1"/>
      <c r="BN86" s="1"/>
      <c r="BO86" s="1"/>
      <c r="BP86" s="1"/>
      <c r="BQ86" s="28"/>
      <c r="BR86" s="1"/>
      <c r="BS86" s="1"/>
      <c r="BT86" s="1"/>
      <c r="BU86" s="1"/>
      <c r="BV86" s="7"/>
      <c r="BW86" s="7"/>
      <c r="BX86" s="7"/>
    </row>
    <row r="87" spans="14:54" ht="15.75">
      <c r="N87" s="22"/>
      <c r="Q87" s="41"/>
      <c r="R87" s="41"/>
      <c r="S87" s="1"/>
      <c r="T87" s="41"/>
      <c r="U87" s="1"/>
      <c r="AW87" s="54"/>
      <c r="AX87" s="54"/>
      <c r="AY87" s="54"/>
      <c r="AZ87" s="54"/>
      <c r="BB87" s="28"/>
    </row>
    <row r="88" spans="14:54" ht="15.75">
      <c r="N88" s="22"/>
      <c r="Q88" s="65"/>
      <c r="R88" s="65"/>
      <c r="S88" s="1"/>
      <c r="T88" s="65"/>
      <c r="U88" s="1"/>
      <c r="AW88" s="54"/>
      <c r="AX88" s="54"/>
      <c r="AY88" s="54"/>
      <c r="AZ88" s="54"/>
      <c r="BB88" s="28"/>
    </row>
    <row r="89" spans="14:54" ht="15.75">
      <c r="N89" s="22"/>
      <c r="Q89" s="65"/>
      <c r="R89" s="65"/>
      <c r="S89" s="1"/>
      <c r="T89" s="65"/>
      <c r="U89" s="1"/>
      <c r="AW89" s="54"/>
      <c r="AX89" s="54"/>
      <c r="AY89" s="54"/>
      <c r="AZ89" s="54"/>
      <c r="BB89" s="28"/>
    </row>
    <row r="90" spans="14:54" ht="15.75">
      <c r="N90" s="22"/>
      <c r="Q90" s="65"/>
      <c r="R90" s="65"/>
      <c r="S90" s="1"/>
      <c r="T90" s="65"/>
      <c r="U90" s="1"/>
      <c r="AW90" s="54"/>
      <c r="AX90" s="54"/>
      <c r="AY90" s="54"/>
      <c r="AZ90" s="54"/>
      <c r="BB90" s="28"/>
    </row>
    <row r="91" spans="14:54" ht="15.75">
      <c r="N91" s="22"/>
      <c r="Q91" s="65"/>
      <c r="R91" s="65"/>
      <c r="S91" s="1"/>
      <c r="T91" s="65"/>
      <c r="U91" s="1"/>
      <c r="AW91" s="54"/>
      <c r="AX91" s="54"/>
      <c r="AY91" s="54"/>
      <c r="AZ91" s="54"/>
      <c r="BB91" s="28"/>
    </row>
    <row r="92" spans="14:54" ht="15.75">
      <c r="N92" s="22"/>
      <c r="Q92" s="65"/>
      <c r="R92" s="65"/>
      <c r="S92" s="1"/>
      <c r="T92" s="65"/>
      <c r="U92" s="1"/>
      <c r="AW92" s="54"/>
      <c r="AX92" s="54"/>
      <c r="AY92" s="54"/>
      <c r="AZ92" s="54"/>
      <c r="BB92" s="28"/>
    </row>
    <row r="93" spans="14:54" ht="15.75">
      <c r="N93" s="22"/>
      <c r="Q93" s="65"/>
      <c r="R93" s="65"/>
      <c r="S93" s="1"/>
      <c r="T93" s="65"/>
      <c r="U93" s="1"/>
      <c r="AW93" s="54"/>
      <c r="AX93" s="54"/>
      <c r="AY93" s="54"/>
      <c r="AZ93" s="54"/>
      <c r="BB93" s="28"/>
    </row>
    <row r="94" spans="14:54" ht="15.75">
      <c r="N94" s="22"/>
      <c r="Q94" s="65"/>
      <c r="R94" s="65"/>
      <c r="S94" s="1"/>
      <c r="T94" s="65"/>
      <c r="U94" s="1"/>
      <c r="AW94" s="54"/>
      <c r="AX94" s="54"/>
      <c r="AY94" s="54"/>
      <c r="AZ94" s="54"/>
      <c r="BB94" s="28"/>
    </row>
    <row r="95" spans="14:54" ht="15.75">
      <c r="N95" s="22"/>
      <c r="Q95" s="65"/>
      <c r="R95" s="65"/>
      <c r="S95" s="1"/>
      <c r="T95" s="65"/>
      <c r="U95" s="1"/>
      <c r="AW95" s="54"/>
      <c r="AX95" s="54"/>
      <c r="AY95" s="54"/>
      <c r="AZ95" s="54"/>
      <c r="BB95" s="28"/>
    </row>
    <row r="96" spans="14:54" ht="15.75">
      <c r="N96" s="22"/>
      <c r="Q96" s="65"/>
      <c r="R96" s="65"/>
      <c r="S96" s="1"/>
      <c r="T96" s="65"/>
      <c r="U96" s="1"/>
      <c r="AW96" s="54"/>
      <c r="AX96" s="54"/>
      <c r="AY96" s="54"/>
      <c r="AZ96" s="54"/>
      <c r="BB96" s="28"/>
    </row>
    <row r="97" spans="14:54" ht="15.75">
      <c r="N97" s="22"/>
      <c r="Q97" s="65"/>
      <c r="R97" s="65"/>
      <c r="S97" s="1"/>
      <c r="T97" s="65"/>
      <c r="U97" s="1"/>
      <c r="AW97" s="54"/>
      <c r="AX97" s="54"/>
      <c r="AY97" s="54"/>
      <c r="AZ97" s="54"/>
      <c r="BB97" s="28"/>
    </row>
    <row r="98" spans="14:54" ht="15.75">
      <c r="N98" s="22"/>
      <c r="Q98" s="35"/>
      <c r="R98" s="35"/>
      <c r="S98" s="1"/>
      <c r="T98" s="35"/>
      <c r="U98" s="1"/>
      <c r="AW98" s="54"/>
      <c r="AX98" s="54"/>
      <c r="AY98" s="54"/>
      <c r="AZ98" s="54"/>
      <c r="BB98" s="28"/>
    </row>
    <row r="99" spans="14:54" ht="15.75">
      <c r="N99" s="22"/>
      <c r="Q99" s="35"/>
      <c r="R99" s="35"/>
      <c r="S99" s="1"/>
      <c r="T99" s="35"/>
      <c r="U99" s="1"/>
      <c r="AW99" s="54"/>
      <c r="AX99" s="54"/>
      <c r="AY99" s="54"/>
      <c r="AZ99" s="54"/>
      <c r="BB99" s="28"/>
    </row>
    <row r="100" spans="14:54" ht="15.75">
      <c r="N100" s="22"/>
      <c r="Q100" s="35"/>
      <c r="R100" s="35"/>
      <c r="S100" s="1"/>
      <c r="T100" s="35"/>
      <c r="U100" s="1"/>
      <c r="AW100" s="54"/>
      <c r="AX100" s="54"/>
      <c r="AY100" s="54"/>
      <c r="AZ100" s="54"/>
      <c r="BB100" s="28"/>
    </row>
    <row r="101" spans="14:54" ht="15.75">
      <c r="N101" s="22"/>
      <c r="Q101" s="35"/>
      <c r="R101" s="35"/>
      <c r="S101" s="1"/>
      <c r="T101" s="35"/>
      <c r="U101" s="1"/>
      <c r="AW101" s="54"/>
      <c r="AX101" s="54"/>
      <c r="AY101" s="54"/>
      <c r="AZ101" s="54"/>
      <c r="BB101" s="28"/>
    </row>
    <row r="102" spans="14:54" ht="15.75">
      <c r="N102" s="22"/>
      <c r="Q102" s="35"/>
      <c r="R102" s="35"/>
      <c r="S102" s="1"/>
      <c r="T102" s="35"/>
      <c r="U102" s="1"/>
      <c r="AW102" s="54"/>
      <c r="AX102" s="54"/>
      <c r="AY102" s="54"/>
      <c r="AZ102" s="54"/>
      <c r="BB102" s="28"/>
    </row>
    <row r="103" spans="14:54" ht="15.75">
      <c r="N103" s="22"/>
      <c r="Q103" s="35"/>
      <c r="R103" s="35"/>
      <c r="S103" s="1"/>
      <c r="T103" s="35"/>
      <c r="U103" s="1"/>
      <c r="AW103" s="54"/>
      <c r="AX103" s="54"/>
      <c r="AY103" s="54"/>
      <c r="AZ103" s="54"/>
      <c r="BB103" s="28"/>
    </row>
    <row r="104" spans="14:54" ht="15.75">
      <c r="N104" s="22"/>
      <c r="Q104" s="35"/>
      <c r="R104" s="35"/>
      <c r="S104" s="1"/>
      <c r="T104" s="35"/>
      <c r="U104" s="1"/>
      <c r="AW104" s="54"/>
      <c r="AX104" s="54"/>
      <c r="AY104" s="54"/>
      <c r="AZ104" s="54"/>
      <c r="BB104" s="28"/>
    </row>
    <row r="105" spans="14:54" ht="15.75">
      <c r="N105" s="22"/>
      <c r="Q105" s="65"/>
      <c r="R105" s="65"/>
      <c r="S105" s="1"/>
      <c r="T105" s="65"/>
      <c r="U105" s="1"/>
      <c r="AW105" s="54"/>
      <c r="AX105" s="54"/>
      <c r="AY105" s="54"/>
      <c r="AZ105" s="54"/>
      <c r="BB105" s="28"/>
    </row>
    <row r="106" spans="14:54" ht="15.75">
      <c r="N106" s="22"/>
      <c r="Q106" s="35"/>
      <c r="R106" s="35"/>
      <c r="S106" s="1"/>
      <c r="T106" s="35"/>
      <c r="U106" s="1"/>
      <c r="AW106" s="54"/>
      <c r="AX106" s="54"/>
      <c r="AY106" s="54"/>
      <c r="AZ106" s="54"/>
      <c r="BB106" s="28"/>
    </row>
    <row r="107" spans="14:54" ht="15.75">
      <c r="N107" s="22"/>
      <c r="Q107" s="35"/>
      <c r="R107" s="35"/>
      <c r="S107" s="1"/>
      <c r="T107" s="35"/>
      <c r="U107" s="1"/>
      <c r="AW107" s="54"/>
      <c r="AX107" s="54"/>
      <c r="AY107" s="54"/>
      <c r="AZ107" s="54"/>
      <c r="BB107" s="28"/>
    </row>
    <row r="108" spans="14:54" ht="15.75">
      <c r="N108" s="22"/>
      <c r="Q108" s="35"/>
      <c r="R108" s="35"/>
      <c r="S108" s="1"/>
      <c r="T108" s="35"/>
      <c r="U108" s="1"/>
      <c r="AW108" s="54"/>
      <c r="AX108" s="54"/>
      <c r="AY108" s="54"/>
      <c r="AZ108" s="54"/>
      <c r="BB108" s="28"/>
    </row>
    <row r="109" spans="14:54" ht="15.75">
      <c r="N109" s="22"/>
      <c r="Q109" s="35"/>
      <c r="R109" s="35"/>
      <c r="S109" s="1"/>
      <c r="T109" s="35"/>
      <c r="U109" s="1"/>
      <c r="AW109" s="54"/>
      <c r="AX109" s="54"/>
      <c r="AY109" s="54"/>
      <c r="AZ109" s="54"/>
      <c r="BB109" s="28"/>
    </row>
    <row r="110" spans="14:54" ht="15.75">
      <c r="N110" s="22"/>
      <c r="Q110" s="35"/>
      <c r="R110" s="35"/>
      <c r="S110" s="1"/>
      <c r="T110" s="35"/>
      <c r="U110" s="1"/>
      <c r="AW110" s="54"/>
      <c r="AX110" s="54"/>
      <c r="AY110" s="54"/>
      <c r="AZ110" s="54"/>
      <c r="BB110" s="28"/>
    </row>
    <row r="111" spans="14:54" ht="15.75">
      <c r="N111" s="22"/>
      <c r="Q111" s="35"/>
      <c r="R111" s="35"/>
      <c r="S111" s="1"/>
      <c r="T111" s="35"/>
      <c r="U111" s="1"/>
      <c r="AW111" s="54"/>
      <c r="AX111" s="54"/>
      <c r="AY111" s="54"/>
      <c r="AZ111" s="54"/>
      <c r="BB111" s="28"/>
    </row>
    <row r="112" spans="14:54" ht="15.75">
      <c r="N112" s="22"/>
      <c r="Q112" s="35"/>
      <c r="R112" s="35"/>
      <c r="S112" s="1"/>
      <c r="T112" s="35"/>
      <c r="U112" s="1"/>
      <c r="AW112" s="54"/>
      <c r="AX112" s="54"/>
      <c r="AY112" s="54"/>
      <c r="AZ112" s="54"/>
      <c r="BB112" s="28"/>
    </row>
    <row r="113" spans="14:54" ht="15.75">
      <c r="N113" s="22"/>
      <c r="Q113" s="35"/>
      <c r="R113" s="35"/>
      <c r="S113" s="1"/>
      <c r="T113" s="35"/>
      <c r="U113" s="1"/>
      <c r="AW113" s="54"/>
      <c r="AX113" s="54"/>
      <c r="AY113" s="54"/>
      <c r="AZ113" s="54"/>
      <c r="BB113" s="28"/>
    </row>
    <row r="114" spans="14:54" ht="15.75">
      <c r="N114" s="22"/>
      <c r="Q114" s="65"/>
      <c r="R114" s="65"/>
      <c r="S114" s="1"/>
      <c r="T114" s="65"/>
      <c r="U114" s="1"/>
      <c r="AW114" s="54"/>
      <c r="AX114" s="54"/>
      <c r="AY114" s="54"/>
      <c r="AZ114" s="54"/>
      <c r="BB114" s="28"/>
    </row>
    <row r="115" spans="14:54" ht="15.75">
      <c r="N115" s="22"/>
      <c r="Q115" s="65"/>
      <c r="R115" s="65"/>
      <c r="S115" s="1"/>
      <c r="T115" s="65"/>
      <c r="U115" s="1"/>
      <c r="AW115" s="54"/>
      <c r="AX115" s="54"/>
      <c r="AY115" s="54"/>
      <c r="AZ115" s="54"/>
      <c r="BB115" s="28"/>
    </row>
    <row r="116" spans="14:54" ht="15.75">
      <c r="N116" s="22"/>
      <c r="Q116" s="65"/>
      <c r="R116" s="65"/>
      <c r="S116" s="1"/>
      <c r="T116" s="65"/>
      <c r="U116" s="1"/>
      <c r="AW116" s="54"/>
      <c r="AX116" s="54"/>
      <c r="AY116" s="54"/>
      <c r="AZ116" s="54"/>
      <c r="BB116" s="28"/>
    </row>
    <row r="117" spans="14:54" ht="15.75">
      <c r="N117" s="22"/>
      <c r="Q117" s="65"/>
      <c r="R117" s="65"/>
      <c r="S117" s="1"/>
      <c r="T117" s="65"/>
      <c r="U117" s="1"/>
      <c r="AW117" s="54"/>
      <c r="AX117" s="54"/>
      <c r="AY117" s="54"/>
      <c r="AZ117" s="54"/>
      <c r="BB117" s="28"/>
    </row>
    <row r="118" spans="14:54" ht="15.75">
      <c r="N118" s="22"/>
      <c r="Q118" s="65"/>
      <c r="R118" s="65"/>
      <c r="S118" s="1"/>
      <c r="T118" s="65"/>
      <c r="U118" s="1"/>
      <c r="AW118" s="54"/>
      <c r="AX118" s="54"/>
      <c r="AY118" s="54"/>
      <c r="AZ118" s="54"/>
      <c r="BB118" s="28"/>
    </row>
    <row r="119" spans="14:54" ht="15.75">
      <c r="N119" s="22"/>
      <c r="Q119" s="65"/>
      <c r="R119" s="65"/>
      <c r="S119" s="1"/>
      <c r="T119" s="65"/>
      <c r="U119" s="1"/>
      <c r="AW119" s="54"/>
      <c r="AX119" s="54"/>
      <c r="AY119" s="54"/>
      <c r="AZ119" s="54"/>
      <c r="BB119" s="28"/>
    </row>
    <row r="120" spans="14:54" ht="15.75">
      <c r="N120" s="22"/>
      <c r="Q120" s="65"/>
      <c r="R120" s="65"/>
      <c r="S120" s="1"/>
      <c r="T120" s="65"/>
      <c r="U120" s="1"/>
      <c r="AW120" s="54"/>
      <c r="AX120" s="54"/>
      <c r="AY120" s="54"/>
      <c r="AZ120" s="54"/>
      <c r="BB120" s="28"/>
    </row>
    <row r="121" spans="14:54" ht="15.75">
      <c r="N121" s="22"/>
      <c r="Q121" s="65"/>
      <c r="R121" s="65"/>
      <c r="S121" s="1"/>
      <c r="T121" s="65"/>
      <c r="U121" s="1"/>
      <c r="AW121" s="54"/>
      <c r="AX121" s="54"/>
      <c r="AY121" s="54"/>
      <c r="AZ121" s="54"/>
      <c r="BB121" s="28"/>
    </row>
    <row r="122" spans="14:54" ht="15.75">
      <c r="N122" s="22"/>
      <c r="Q122" s="65"/>
      <c r="R122" s="65"/>
      <c r="S122" s="1"/>
      <c r="T122" s="65"/>
      <c r="U122" s="1"/>
      <c r="AW122" s="54"/>
      <c r="AX122" s="54"/>
      <c r="AY122" s="54"/>
      <c r="AZ122" s="54"/>
      <c r="BB122" s="28"/>
    </row>
    <row r="123" spans="14:54" ht="15.75">
      <c r="N123" s="22"/>
      <c r="Q123" s="35"/>
      <c r="R123" s="35"/>
      <c r="S123" s="1"/>
      <c r="T123" s="35"/>
      <c r="U123" s="1"/>
      <c r="AW123" s="54"/>
      <c r="AX123" s="54"/>
      <c r="AY123" s="54"/>
      <c r="AZ123" s="54"/>
      <c r="BB123" s="28"/>
    </row>
    <row r="124" spans="14:54" ht="15.75">
      <c r="N124" s="22"/>
      <c r="Q124" s="35"/>
      <c r="R124" s="35"/>
      <c r="S124" s="1"/>
      <c r="T124" s="35"/>
      <c r="U124" s="1"/>
      <c r="AW124" s="54"/>
      <c r="AX124" s="54"/>
      <c r="AY124" s="54"/>
      <c r="AZ124" s="54"/>
      <c r="BB124" s="28"/>
    </row>
    <row r="125" spans="14:54" ht="15.75">
      <c r="N125" s="22"/>
      <c r="Q125" s="35"/>
      <c r="R125" s="35"/>
      <c r="S125" s="1"/>
      <c r="T125" s="35"/>
      <c r="U125" s="1"/>
      <c r="AW125" s="54"/>
      <c r="AX125" s="54"/>
      <c r="AY125" s="54"/>
      <c r="AZ125" s="54"/>
      <c r="BB125" s="28"/>
    </row>
    <row r="126" spans="14:54" ht="15.75">
      <c r="N126" s="22"/>
      <c r="Q126" s="35"/>
      <c r="R126" s="35"/>
      <c r="S126" s="1"/>
      <c r="T126" s="35"/>
      <c r="U126" s="1"/>
      <c r="AW126" s="54"/>
      <c r="AX126" s="54"/>
      <c r="AY126" s="54"/>
      <c r="AZ126" s="54"/>
      <c r="BB126" s="28"/>
    </row>
    <row r="127" spans="14:54" ht="15.75">
      <c r="N127" s="22"/>
      <c r="Q127" s="35"/>
      <c r="R127" s="35"/>
      <c r="S127" s="1"/>
      <c r="T127" s="35"/>
      <c r="U127" s="1"/>
      <c r="AW127" s="54"/>
      <c r="AX127" s="54"/>
      <c r="AY127" s="54"/>
      <c r="AZ127" s="54"/>
      <c r="BB127" s="28"/>
    </row>
    <row r="128" spans="14:54" ht="15.75">
      <c r="N128" s="22"/>
      <c r="Q128" s="35"/>
      <c r="R128" s="35"/>
      <c r="S128" s="1"/>
      <c r="T128" s="35"/>
      <c r="U128" s="1"/>
      <c r="AW128" s="54"/>
      <c r="AX128" s="54"/>
      <c r="AY128" s="54"/>
      <c r="AZ128" s="54"/>
      <c r="BB128" s="28"/>
    </row>
    <row r="129" spans="14:54" ht="15.75">
      <c r="N129" s="22"/>
      <c r="Q129" s="35"/>
      <c r="R129" s="35"/>
      <c r="S129" s="1"/>
      <c r="T129" s="35"/>
      <c r="U129" s="1"/>
      <c r="AW129" s="54"/>
      <c r="AX129" s="54"/>
      <c r="AY129" s="54"/>
      <c r="AZ129" s="54"/>
      <c r="BB129" s="28"/>
    </row>
    <row r="130" spans="14:54" ht="15.75">
      <c r="N130" s="22"/>
      <c r="Q130" s="35"/>
      <c r="R130" s="35"/>
      <c r="S130" s="1"/>
      <c r="T130" s="5"/>
      <c r="U130" s="1"/>
      <c r="AW130" s="54"/>
      <c r="AX130" s="54"/>
      <c r="AY130" s="54"/>
      <c r="AZ130" s="54"/>
      <c r="BB130" s="28"/>
    </row>
    <row r="131" spans="14:54" ht="15.75">
      <c r="N131" s="22"/>
      <c r="Q131" s="35"/>
      <c r="R131" s="35"/>
      <c r="S131" s="1"/>
      <c r="T131" s="35"/>
      <c r="U131" s="1"/>
      <c r="AW131" s="54"/>
      <c r="AX131" s="54"/>
      <c r="AY131" s="54"/>
      <c r="AZ131" s="54"/>
      <c r="BB131" s="28"/>
    </row>
    <row r="132" spans="14:54" ht="15.75">
      <c r="N132" s="22"/>
      <c r="Q132" s="35"/>
      <c r="R132" s="35"/>
      <c r="S132" s="1"/>
      <c r="T132" s="35"/>
      <c r="U132" s="1"/>
      <c r="AW132" s="54"/>
      <c r="AX132" s="54"/>
      <c r="AY132" s="54"/>
      <c r="AZ132" s="54"/>
      <c r="BB132" s="28"/>
    </row>
    <row r="133" spans="14:54" ht="15.75">
      <c r="N133" s="22"/>
      <c r="Q133" s="35"/>
      <c r="R133" s="35"/>
      <c r="S133" s="1"/>
      <c r="T133" s="35"/>
      <c r="U133" s="1"/>
      <c r="AW133" s="54"/>
      <c r="AX133" s="54"/>
      <c r="AY133" s="54"/>
      <c r="AZ133" s="54"/>
      <c r="BB133" s="28"/>
    </row>
    <row r="134" spans="14:54" ht="15.75">
      <c r="N134" s="22"/>
      <c r="Q134" s="35"/>
      <c r="R134" s="35"/>
      <c r="S134" s="1"/>
      <c r="T134" s="35"/>
      <c r="U134" s="1"/>
      <c r="AW134" s="54"/>
      <c r="AX134" s="54"/>
      <c r="AY134" s="54"/>
      <c r="AZ134" s="54"/>
      <c r="BB134" s="28"/>
    </row>
    <row r="135" spans="14:54" ht="15.75">
      <c r="N135" s="22"/>
      <c r="Q135" s="35"/>
      <c r="R135" s="35"/>
      <c r="S135" s="1"/>
      <c r="T135" s="35"/>
      <c r="U135" s="1"/>
      <c r="AW135" s="54"/>
      <c r="AX135" s="54"/>
      <c r="AY135" s="54"/>
      <c r="AZ135" s="54"/>
      <c r="BB135" s="28"/>
    </row>
    <row r="136" spans="14:54" ht="15.75">
      <c r="N136" s="22"/>
      <c r="Q136" s="35"/>
      <c r="R136" s="35"/>
      <c r="S136" s="1"/>
      <c r="T136" s="35"/>
      <c r="U136" s="1"/>
      <c r="AW136" s="54"/>
      <c r="AX136" s="54"/>
      <c r="AY136" s="54"/>
      <c r="AZ136" s="54"/>
      <c r="BB136" s="28"/>
    </row>
    <row r="137" spans="14:54" ht="15.75">
      <c r="N137" s="22"/>
      <c r="Q137" s="35"/>
      <c r="R137" s="35"/>
      <c r="S137" s="1"/>
      <c r="T137" s="35"/>
      <c r="U137" s="1"/>
      <c r="AW137" s="54"/>
      <c r="AX137" s="54"/>
      <c r="AY137" s="54"/>
      <c r="AZ137" s="54"/>
      <c r="BB137" s="28"/>
    </row>
    <row r="138" spans="14:54" ht="15.75">
      <c r="N138" s="22"/>
      <c r="Q138" s="35"/>
      <c r="R138" s="35"/>
      <c r="S138" s="1"/>
      <c r="T138" s="35"/>
      <c r="U138" s="1"/>
      <c r="AW138" s="54"/>
      <c r="AX138" s="54"/>
      <c r="AY138" s="54"/>
      <c r="AZ138" s="54"/>
      <c r="BB138" s="28"/>
    </row>
    <row r="139" spans="14:54" ht="15.75">
      <c r="N139" s="22"/>
      <c r="Q139" s="35"/>
      <c r="R139" s="35"/>
      <c r="S139" s="1"/>
      <c r="T139" s="35"/>
      <c r="U139" s="1"/>
      <c r="AW139" s="54"/>
      <c r="AX139" s="54"/>
      <c r="AY139" s="54"/>
      <c r="AZ139" s="54"/>
      <c r="BB139" s="28"/>
    </row>
    <row r="140" spans="14:54" ht="15.75">
      <c r="N140" s="22"/>
      <c r="Q140" s="35"/>
      <c r="R140" s="35"/>
      <c r="S140" s="1"/>
      <c r="T140" s="35"/>
      <c r="U140" s="1"/>
      <c r="AW140" s="54"/>
      <c r="AX140" s="54"/>
      <c r="AY140" s="54"/>
      <c r="AZ140" s="54"/>
      <c r="BB140" s="28"/>
    </row>
    <row r="141" spans="14:54" ht="15.75">
      <c r="N141" s="22"/>
      <c r="Q141" s="3"/>
      <c r="R141" s="3"/>
      <c r="S141" s="1"/>
      <c r="T141" s="3"/>
      <c r="U141" s="1"/>
      <c r="AW141" s="54"/>
      <c r="AX141" s="54"/>
      <c r="AY141" s="54"/>
      <c r="AZ141" s="44"/>
      <c r="BB141" s="28"/>
    </row>
    <row r="142" spans="14:54" ht="15.75">
      <c r="N142" s="22"/>
      <c r="Q142" s="3"/>
      <c r="R142" s="3"/>
      <c r="S142" s="1"/>
      <c r="T142" s="3"/>
      <c r="U142" s="1"/>
      <c r="AW142" s="54"/>
      <c r="AX142" s="54"/>
      <c r="AY142" s="54"/>
      <c r="AZ142" s="44"/>
      <c r="BB142" s="28"/>
    </row>
    <row r="143" spans="14:54" ht="15.75">
      <c r="N143" s="22"/>
      <c r="Q143" s="3"/>
      <c r="R143" s="3"/>
      <c r="S143" s="1"/>
      <c r="T143" s="3"/>
      <c r="U143" s="1"/>
      <c r="AW143" s="54"/>
      <c r="AX143" s="54"/>
      <c r="AY143" s="44"/>
      <c r="AZ143" s="44"/>
      <c r="BB143" s="28"/>
    </row>
    <row r="144" spans="14:54" ht="15.75">
      <c r="N144" s="22"/>
      <c r="Q144" s="35"/>
      <c r="R144" s="35"/>
      <c r="S144" s="1"/>
      <c r="T144" s="35"/>
      <c r="U144" s="1"/>
      <c r="AW144" s="54"/>
      <c r="AX144" s="54"/>
      <c r="AY144" s="44"/>
      <c r="AZ144" s="54"/>
      <c r="BB144" s="28"/>
    </row>
    <row r="145" spans="14:54" ht="15.75">
      <c r="N145" s="22"/>
      <c r="Q145" s="35"/>
      <c r="R145" s="35"/>
      <c r="S145" s="1"/>
      <c r="T145" s="35"/>
      <c r="U145" s="1"/>
      <c r="AW145" s="54"/>
      <c r="AX145" s="54"/>
      <c r="AY145" s="54"/>
      <c r="AZ145" s="54"/>
      <c r="BB145" s="28"/>
    </row>
    <row r="146" spans="14:54" ht="15.75">
      <c r="N146" s="22"/>
      <c r="Q146" s="35"/>
      <c r="R146" s="35"/>
      <c r="S146" s="1"/>
      <c r="T146" s="35"/>
      <c r="U146" s="1"/>
      <c r="AW146" s="54"/>
      <c r="AX146" s="54"/>
      <c r="AY146" s="54"/>
      <c r="AZ146" s="54"/>
      <c r="BB146" s="28"/>
    </row>
    <row r="147" spans="14:54" ht="15.75">
      <c r="N147" s="22"/>
      <c r="Q147" s="35"/>
      <c r="R147" s="35"/>
      <c r="S147" s="1"/>
      <c r="T147" s="35"/>
      <c r="U147" s="1"/>
      <c r="AW147" s="54"/>
      <c r="AX147" s="54"/>
      <c r="AY147" s="54"/>
      <c r="AZ147" s="54"/>
      <c r="BB147" s="28"/>
    </row>
    <row r="148" spans="14:54" ht="15.75">
      <c r="N148" s="22"/>
      <c r="Q148" s="35"/>
      <c r="R148" s="35"/>
      <c r="S148" s="1"/>
      <c r="T148" s="35"/>
      <c r="U148" s="1"/>
      <c r="AW148" s="54"/>
      <c r="AX148" s="54"/>
      <c r="AY148" s="54"/>
      <c r="AZ148" s="54"/>
      <c r="BB148" s="28"/>
    </row>
    <row r="149" spans="14:54" ht="15.75">
      <c r="N149" s="22"/>
      <c r="Q149" s="41"/>
      <c r="R149" s="41"/>
      <c r="S149" s="1"/>
      <c r="T149" s="41"/>
      <c r="U149" s="1"/>
      <c r="AW149" s="54"/>
      <c r="AX149" s="54"/>
      <c r="AY149" s="54"/>
      <c r="AZ149" s="54"/>
      <c r="BB149" s="28"/>
    </row>
    <row r="150" spans="14:54" ht="15.75">
      <c r="N150" s="22"/>
      <c r="Q150" s="35"/>
      <c r="R150" s="35"/>
      <c r="S150" s="1"/>
      <c r="T150" s="35"/>
      <c r="U150" s="1"/>
      <c r="AW150" s="54"/>
      <c r="AX150" s="54"/>
      <c r="AY150" s="54"/>
      <c r="AZ150" s="54"/>
      <c r="BB150" s="28"/>
    </row>
    <row r="151" spans="14:54" ht="15.75">
      <c r="N151" s="22"/>
      <c r="Q151" s="35"/>
      <c r="R151" s="35"/>
      <c r="S151" s="1"/>
      <c r="T151" s="35"/>
      <c r="U151" s="1"/>
      <c r="AW151" s="54"/>
      <c r="AX151" s="54"/>
      <c r="AY151" s="54"/>
      <c r="AZ151" s="54"/>
      <c r="BB151" s="28"/>
    </row>
    <row r="152" spans="14:54" ht="15.75">
      <c r="N152" s="22"/>
      <c r="Q152" s="35"/>
      <c r="R152" s="35"/>
      <c r="S152" s="1"/>
      <c r="T152" s="35"/>
      <c r="U152" s="1"/>
      <c r="AW152" s="54"/>
      <c r="AX152" s="54"/>
      <c r="AY152" s="54"/>
      <c r="AZ152" s="54"/>
      <c r="BB152" s="28"/>
    </row>
    <row r="153" spans="14:54" ht="15.75">
      <c r="N153" s="22"/>
      <c r="Q153" s="35"/>
      <c r="R153" s="35"/>
      <c r="S153" s="1"/>
      <c r="T153" s="35"/>
      <c r="U153" s="1"/>
      <c r="AW153" s="54"/>
      <c r="AX153" s="54"/>
      <c r="AY153" s="54"/>
      <c r="AZ153" s="54"/>
      <c r="BB153" s="28"/>
    </row>
    <row r="154" spans="14:54" ht="15.75">
      <c r="N154" s="22"/>
      <c r="Q154" s="41"/>
      <c r="R154" s="65"/>
      <c r="S154" s="1"/>
      <c r="T154" s="65"/>
      <c r="U154" s="1"/>
      <c r="AW154" s="54"/>
      <c r="AX154" s="54"/>
      <c r="AY154" s="54"/>
      <c r="AZ154" s="54"/>
      <c r="BB154" s="28"/>
    </row>
    <row r="155" spans="14:54" ht="15.75">
      <c r="N155" s="22"/>
      <c r="Q155" s="35"/>
      <c r="R155" s="35"/>
      <c r="S155" s="1"/>
      <c r="T155" s="35"/>
      <c r="U155" s="1"/>
      <c r="AW155" s="54"/>
      <c r="AX155" s="54"/>
      <c r="AY155" s="54"/>
      <c r="AZ155" s="54"/>
      <c r="BB155" s="28"/>
    </row>
    <row r="156" spans="14:54" ht="15.75">
      <c r="N156" s="22"/>
      <c r="Q156" s="35"/>
      <c r="R156" s="35"/>
      <c r="S156" s="1"/>
      <c r="T156" s="35"/>
      <c r="U156" s="1"/>
      <c r="AW156" s="54"/>
      <c r="AX156" s="54"/>
      <c r="AY156" s="54"/>
      <c r="AZ156" s="54"/>
      <c r="BB156" s="28"/>
    </row>
    <row r="157" spans="14:54" ht="15.75">
      <c r="N157" s="22"/>
      <c r="Q157" s="35"/>
      <c r="R157" s="35"/>
      <c r="S157" s="1"/>
      <c r="T157" s="35"/>
      <c r="U157" s="1"/>
      <c r="AW157" s="54"/>
      <c r="AX157" s="54"/>
      <c r="AY157" s="54"/>
      <c r="AZ157" s="54"/>
      <c r="BB157" s="28"/>
    </row>
    <row r="158" spans="14:54" ht="15.75">
      <c r="N158" s="22"/>
      <c r="Q158" s="35"/>
      <c r="R158" s="35"/>
      <c r="S158" s="1"/>
      <c r="T158" s="35"/>
      <c r="U158" s="1"/>
      <c r="AW158" s="54"/>
      <c r="AX158" s="54"/>
      <c r="AY158" s="54"/>
      <c r="AZ158" s="54"/>
      <c r="BB158" s="28"/>
    </row>
    <row r="159" spans="14:54" ht="15.75">
      <c r="N159" s="22"/>
      <c r="Q159" s="35"/>
      <c r="R159" s="35"/>
      <c r="S159" s="1"/>
      <c r="T159" s="35"/>
      <c r="U159" s="1"/>
      <c r="AW159" s="54"/>
      <c r="AX159" s="54"/>
      <c r="AY159" s="54"/>
      <c r="AZ159" s="54"/>
      <c r="BB159" s="28"/>
    </row>
    <row r="160" spans="14:54" ht="15.75">
      <c r="N160" s="22"/>
      <c r="Q160" s="35"/>
      <c r="R160" s="35"/>
      <c r="S160" s="1"/>
      <c r="T160" s="35"/>
      <c r="U160" s="1"/>
      <c r="AW160" s="54"/>
      <c r="AX160" s="54"/>
      <c r="AY160" s="54"/>
      <c r="AZ160" s="54"/>
      <c r="BB160" s="28"/>
    </row>
    <row r="161" spans="14:54" ht="15.75">
      <c r="N161" s="22"/>
      <c r="Q161" s="35"/>
      <c r="R161" s="35"/>
      <c r="S161" s="1"/>
      <c r="T161" s="35"/>
      <c r="U161" s="1"/>
      <c r="AW161" s="54"/>
      <c r="AX161" s="54"/>
      <c r="AY161" s="54"/>
      <c r="AZ161" s="54"/>
      <c r="BB161" s="28"/>
    </row>
    <row r="162" spans="14:54" ht="15.75">
      <c r="N162" s="22"/>
      <c r="Q162" s="41"/>
      <c r="R162" s="65"/>
      <c r="S162" s="1"/>
      <c r="T162" s="65"/>
      <c r="U162" s="1"/>
      <c r="AW162" s="54"/>
      <c r="AX162" s="54"/>
      <c r="AY162" s="54"/>
      <c r="AZ162" s="54"/>
      <c r="BB162" s="28"/>
    </row>
    <row r="163" spans="14:54" ht="15.75">
      <c r="N163" s="22"/>
      <c r="Q163" s="35"/>
      <c r="R163" s="35"/>
      <c r="S163" s="1"/>
      <c r="T163" s="35"/>
      <c r="U163" s="1"/>
      <c r="AW163" s="54"/>
      <c r="AX163" s="54"/>
      <c r="AY163" s="54"/>
      <c r="AZ163" s="54"/>
      <c r="BB163" s="28"/>
    </row>
    <row r="164" spans="14:54" ht="15.75">
      <c r="N164" s="22"/>
      <c r="Q164" s="41"/>
      <c r="R164" s="65"/>
      <c r="S164" s="1"/>
      <c r="T164" s="65"/>
      <c r="U164" s="1"/>
      <c r="AW164" s="54"/>
      <c r="AX164" s="54"/>
      <c r="AY164" s="54"/>
      <c r="AZ164" s="54"/>
      <c r="BB164" s="28"/>
    </row>
    <row r="165" spans="14:54" ht="15.75">
      <c r="N165" s="22"/>
      <c r="Q165" s="35"/>
      <c r="R165" s="35"/>
      <c r="S165" s="1"/>
      <c r="T165" s="35"/>
      <c r="U165" s="1"/>
      <c r="AW165" s="54"/>
      <c r="AX165" s="54"/>
      <c r="AY165" s="54"/>
      <c r="AZ165" s="54"/>
      <c r="BB165" s="28"/>
    </row>
    <row r="166" spans="14:54" ht="15.75">
      <c r="N166" s="22"/>
      <c r="Q166" s="35"/>
      <c r="R166" s="35"/>
      <c r="S166" s="1"/>
      <c r="T166" s="35"/>
      <c r="U166" s="1"/>
      <c r="AW166" s="54"/>
      <c r="AX166" s="54"/>
      <c r="AY166" s="54"/>
      <c r="AZ166" s="54"/>
      <c r="BB166" s="28"/>
    </row>
    <row r="167" spans="14:54" ht="15.75">
      <c r="N167" s="22"/>
      <c r="Q167" s="41"/>
      <c r="R167" s="65"/>
      <c r="S167" s="1"/>
      <c r="T167" s="65"/>
      <c r="U167" s="1"/>
      <c r="AW167" s="54"/>
      <c r="AX167" s="54"/>
      <c r="AY167" s="54"/>
      <c r="AZ167" s="54"/>
      <c r="BB167" s="28"/>
    </row>
    <row r="168" spans="14:54" ht="15.75">
      <c r="N168" s="22"/>
      <c r="Q168" s="41"/>
      <c r="R168" s="65"/>
      <c r="S168" s="1"/>
      <c r="T168" s="65"/>
      <c r="U168" s="1"/>
      <c r="AW168" s="54"/>
      <c r="AX168" s="54"/>
      <c r="AY168" s="54"/>
      <c r="AZ168" s="54"/>
      <c r="BB168" s="28"/>
    </row>
    <row r="169" spans="14:54" ht="15.75">
      <c r="N169" s="22"/>
      <c r="Q169" s="35"/>
      <c r="R169" s="35"/>
      <c r="S169" s="1"/>
      <c r="T169" s="35"/>
      <c r="U169" s="1"/>
      <c r="AW169" s="54"/>
      <c r="AX169" s="54"/>
      <c r="AY169" s="54"/>
      <c r="AZ169" s="54"/>
      <c r="BB169" s="28"/>
    </row>
    <row r="170" spans="14:54" ht="15.75">
      <c r="N170" s="22"/>
      <c r="Q170" s="35"/>
      <c r="R170" s="35"/>
      <c r="S170" s="1"/>
      <c r="T170" s="35"/>
      <c r="U170" s="1"/>
      <c r="AW170" s="54"/>
      <c r="AX170" s="54"/>
      <c r="AY170" s="54"/>
      <c r="AZ170" s="54"/>
      <c r="BB170" s="28"/>
    </row>
    <row r="171" spans="14:54" ht="15.75">
      <c r="N171" s="22"/>
      <c r="Q171" s="35"/>
      <c r="R171" s="35"/>
      <c r="S171" s="1"/>
      <c r="T171" s="35"/>
      <c r="U171" s="1"/>
      <c r="AW171" s="54"/>
      <c r="AX171" s="54"/>
      <c r="AY171" s="54"/>
      <c r="AZ171" s="54"/>
      <c r="BB171" s="28"/>
    </row>
    <row r="172" spans="14:54" ht="15.75">
      <c r="N172" s="22"/>
      <c r="Q172" s="41"/>
      <c r="R172" s="65"/>
      <c r="S172" s="1"/>
      <c r="T172" s="65"/>
      <c r="U172" s="1"/>
      <c r="AW172" s="54"/>
      <c r="AX172" s="54"/>
      <c r="AY172" s="54"/>
      <c r="AZ172" s="54"/>
      <c r="BB172" s="28"/>
    </row>
    <row r="173" spans="14:54" ht="15.75">
      <c r="N173" s="22"/>
      <c r="Q173" s="35"/>
      <c r="R173" s="35"/>
      <c r="S173" s="1"/>
      <c r="T173" s="35"/>
      <c r="U173" s="1"/>
      <c r="AW173" s="54"/>
      <c r="AX173" s="54"/>
      <c r="AY173" s="54"/>
      <c r="AZ173" s="54"/>
      <c r="BB173" s="28"/>
    </row>
    <row r="174" spans="14:54" ht="15.75">
      <c r="N174" s="22"/>
      <c r="Q174" s="35"/>
      <c r="R174" s="35"/>
      <c r="S174" s="1"/>
      <c r="T174" s="35"/>
      <c r="U174" s="1"/>
      <c r="AW174" s="54"/>
      <c r="AX174" s="54"/>
      <c r="AY174" s="54"/>
      <c r="AZ174" s="54"/>
      <c r="BB174" s="28"/>
    </row>
    <row r="175" spans="14:54" ht="15.75">
      <c r="N175" s="22"/>
      <c r="Q175" s="35"/>
      <c r="R175" s="35"/>
      <c r="S175" s="1"/>
      <c r="T175" s="35"/>
      <c r="U175" s="1"/>
      <c r="AW175" s="54"/>
      <c r="AX175" s="54"/>
      <c r="AY175" s="54"/>
      <c r="AZ175" s="54"/>
      <c r="BB175" s="28"/>
    </row>
    <row r="176" spans="14:54" ht="15.75">
      <c r="N176" s="22"/>
      <c r="Q176" s="41"/>
      <c r="R176" s="65"/>
      <c r="S176" s="1"/>
      <c r="T176" s="65"/>
      <c r="U176" s="1"/>
      <c r="AW176" s="54"/>
      <c r="AX176" s="54"/>
      <c r="AY176" s="54"/>
      <c r="AZ176" s="54"/>
      <c r="BB176" s="28"/>
    </row>
    <row r="177" spans="14:54" ht="15.75">
      <c r="N177" s="22"/>
      <c r="Q177" s="35"/>
      <c r="R177" s="35"/>
      <c r="S177" s="1"/>
      <c r="T177" s="35"/>
      <c r="U177" s="1"/>
      <c r="AW177" s="54"/>
      <c r="AX177" s="54"/>
      <c r="AY177" s="54"/>
      <c r="AZ177" s="54"/>
      <c r="BB177" s="28"/>
    </row>
    <row r="178" spans="14:54" ht="15.75">
      <c r="N178" s="22"/>
      <c r="Q178" s="30"/>
      <c r="R178" s="30"/>
      <c r="S178" s="1"/>
      <c r="T178" s="30"/>
      <c r="U178" s="1"/>
      <c r="AW178" s="54"/>
      <c r="AX178" s="54"/>
      <c r="AY178" s="54"/>
      <c r="AZ178" s="54"/>
      <c r="BB178" s="28"/>
    </row>
    <row r="179" spans="14:54" ht="15.75">
      <c r="N179" s="22"/>
      <c r="Q179" s="35"/>
      <c r="R179" s="35"/>
      <c r="S179" s="1"/>
      <c r="T179" s="35"/>
      <c r="U179" s="1"/>
      <c r="AW179" s="54"/>
      <c r="AX179" s="54"/>
      <c r="AY179" s="54"/>
      <c r="AZ179" s="54"/>
      <c r="BB179" s="28"/>
    </row>
    <row r="180" spans="14:54" ht="15.75">
      <c r="N180" s="22"/>
      <c r="Q180" s="41"/>
      <c r="R180" s="41"/>
      <c r="S180" s="1"/>
      <c r="T180" s="41"/>
      <c r="U180" s="1"/>
      <c r="AW180" s="54"/>
      <c r="AX180" s="54"/>
      <c r="AY180" s="54"/>
      <c r="AZ180" s="54"/>
      <c r="BB180" s="28"/>
    </row>
    <row r="181" spans="17:51" ht="15.75">
      <c r="Q181" s="1"/>
      <c r="R181" s="1"/>
      <c r="S181" s="1"/>
      <c r="T181" s="1"/>
      <c r="U181" s="1"/>
      <c r="AW181" s="1"/>
      <c r="AX181" s="54"/>
      <c r="AY181" s="54"/>
    </row>
    <row r="182" spans="17:49" ht="15">
      <c r="Q182" s="1"/>
      <c r="R182" s="1"/>
      <c r="S182" s="1"/>
      <c r="T182" s="1"/>
      <c r="U182" s="1"/>
      <c r="AW182" s="1"/>
    </row>
    <row r="183" spans="17:49" ht="15">
      <c r="Q183" s="1"/>
      <c r="R183" s="1"/>
      <c r="S183" s="1"/>
      <c r="T183" s="1"/>
      <c r="U183" s="1"/>
      <c r="AW183" s="1"/>
    </row>
    <row r="184" spans="17:49" ht="15">
      <c r="Q184" s="1"/>
      <c r="R184" s="1"/>
      <c r="S184" s="1"/>
      <c r="T184" s="1"/>
      <c r="U184" s="1"/>
      <c r="AW184" s="1"/>
    </row>
    <row r="185" spans="17:49" ht="15">
      <c r="Q185" s="1"/>
      <c r="R185" s="1"/>
      <c r="S185" s="1"/>
      <c r="T185" s="1"/>
      <c r="U185" s="1"/>
      <c r="AW185" s="1"/>
    </row>
    <row r="186" spans="17:49" ht="15">
      <c r="Q186" s="1"/>
      <c r="R186" s="1"/>
      <c r="S186" s="1"/>
      <c r="T186" s="1"/>
      <c r="U186" s="1"/>
      <c r="AW186" s="1"/>
    </row>
    <row r="187" spans="17:49" ht="15">
      <c r="Q187" s="1"/>
      <c r="R187" s="1"/>
      <c r="S187" s="1"/>
      <c r="T187" s="1"/>
      <c r="U187" s="1"/>
      <c r="AW187" s="1"/>
    </row>
    <row r="188" spans="17:49" ht="15">
      <c r="Q188" s="1"/>
      <c r="R188" s="1"/>
      <c r="S188" s="1"/>
      <c r="T188" s="1"/>
      <c r="U188" s="1"/>
      <c r="AW188" s="1"/>
    </row>
    <row r="189" spans="17:49" ht="15">
      <c r="Q189" s="1"/>
      <c r="R189" s="1"/>
      <c r="S189" s="1"/>
      <c r="T189" s="1"/>
      <c r="U189" s="1"/>
      <c r="AW189" s="1"/>
    </row>
    <row r="190" spans="17:21" ht="15">
      <c r="Q190" s="1"/>
      <c r="R190" s="1"/>
      <c r="S190" s="1"/>
      <c r="T190" s="1"/>
      <c r="U190" s="1"/>
    </row>
    <row r="191" spans="17:21" ht="15">
      <c r="Q191" s="1"/>
      <c r="R191" s="1"/>
      <c r="S191" s="1"/>
      <c r="T191" s="1"/>
      <c r="U191" s="1"/>
    </row>
    <row r="192" spans="17:21" ht="15">
      <c r="Q192" s="1"/>
      <c r="R192" s="1"/>
      <c r="S192" s="1"/>
      <c r="T192" s="1"/>
      <c r="U192" s="1"/>
    </row>
    <row r="193" spans="17:21" ht="15">
      <c r="Q193" s="1"/>
      <c r="R193" s="1"/>
      <c r="S193" s="1"/>
      <c r="T193" s="1"/>
      <c r="U193" s="1"/>
    </row>
    <row r="194" spans="17:21" ht="15">
      <c r="Q194" s="1"/>
      <c r="R194" s="1"/>
      <c r="S194" s="1"/>
      <c r="T194" s="1"/>
      <c r="U194" s="1"/>
    </row>
    <row r="195" spans="17:21" ht="15">
      <c r="Q195" s="1"/>
      <c r="R195" s="1"/>
      <c r="S195" s="1"/>
      <c r="T195" s="1"/>
      <c r="U195" s="1"/>
    </row>
    <row r="196" spans="17:21" ht="15">
      <c r="Q196" s="1"/>
      <c r="R196" s="1"/>
      <c r="S196" s="1"/>
      <c r="T196" s="1"/>
      <c r="U196" s="1"/>
    </row>
    <row r="197" spans="17:21" ht="15">
      <c r="Q197" s="1"/>
      <c r="R197" s="1"/>
      <c r="S197" s="1"/>
      <c r="T197" s="1"/>
      <c r="U197" s="1"/>
    </row>
    <row r="198" spans="17:21" ht="15">
      <c r="Q198" s="1"/>
      <c r="R198" s="1"/>
      <c r="S198" s="1"/>
      <c r="T198" s="1"/>
      <c r="U198" s="1"/>
    </row>
    <row r="199" spans="17:21" ht="15">
      <c r="Q199" s="1"/>
      <c r="R199" s="1"/>
      <c r="S199" s="1"/>
      <c r="T199" s="1"/>
      <c r="U199" s="1"/>
    </row>
    <row r="200" spans="17:21" ht="15">
      <c r="Q200" s="1"/>
      <c r="R200" s="1"/>
      <c r="S200" s="1"/>
      <c r="T200" s="1"/>
      <c r="U200" s="1"/>
    </row>
    <row r="201" spans="17:21" ht="15">
      <c r="Q201" s="1"/>
      <c r="R201" s="1"/>
      <c r="S201" s="1"/>
      <c r="T201" s="1"/>
      <c r="U201" s="1"/>
    </row>
    <row r="202" spans="17:21" ht="15">
      <c r="Q202" s="1"/>
      <c r="R202" s="1"/>
      <c r="S202" s="1"/>
      <c r="T202" s="1"/>
      <c r="U202" s="1"/>
    </row>
    <row r="203" spans="17:21" ht="15">
      <c r="Q203" s="1"/>
      <c r="R203" s="1"/>
      <c r="S203" s="1"/>
      <c r="T203" s="1"/>
      <c r="U203" s="1"/>
    </row>
    <row r="204" spans="17:21" ht="15">
      <c r="Q204" s="1"/>
      <c r="R204" s="1"/>
      <c r="S204" s="1"/>
      <c r="T204" s="1"/>
      <c r="U204" s="1"/>
    </row>
    <row r="205" spans="17:21" ht="15">
      <c r="Q205" s="1"/>
      <c r="R205" s="1"/>
      <c r="S205" s="1"/>
      <c r="T205" s="1"/>
      <c r="U205" s="1"/>
    </row>
    <row r="206" spans="17:21" ht="15">
      <c r="Q206" s="1"/>
      <c r="R206" s="1"/>
      <c r="S206" s="1"/>
      <c r="T206" s="1"/>
      <c r="U206" s="1"/>
    </row>
    <row r="207" spans="17:21" ht="15">
      <c r="Q207" s="1"/>
      <c r="R207" s="1"/>
      <c r="S207" s="1"/>
      <c r="T207" s="1"/>
      <c r="U207" s="1"/>
    </row>
    <row r="208" spans="17:21" ht="15">
      <c r="Q208" s="1"/>
      <c r="R208" s="1"/>
      <c r="S208" s="1"/>
      <c r="T208" s="1"/>
      <c r="U208" s="1"/>
    </row>
    <row r="209" spans="17:21" ht="15">
      <c r="Q209" s="1"/>
      <c r="R209" s="1"/>
      <c r="S209" s="1"/>
      <c r="T209" s="1"/>
      <c r="U209" s="1"/>
    </row>
    <row r="210" spans="17:21" ht="15">
      <c r="Q210" s="1"/>
      <c r="R210" s="1"/>
      <c r="S210" s="1"/>
      <c r="T210" s="1"/>
      <c r="U210" s="1"/>
    </row>
    <row r="211" spans="17:21" ht="15">
      <c r="Q211" s="1"/>
      <c r="R211" s="1"/>
      <c r="S211" s="1"/>
      <c r="T211" s="1"/>
      <c r="U211" s="1"/>
    </row>
    <row r="212" spans="17:21" ht="15">
      <c r="Q212" s="1"/>
      <c r="R212" s="1"/>
      <c r="S212" s="1"/>
      <c r="T212" s="1"/>
      <c r="U212" s="1"/>
    </row>
    <row r="213" spans="17:21" ht="15">
      <c r="Q213" s="1"/>
      <c r="R213" s="1"/>
      <c r="S213" s="1"/>
      <c r="T213" s="1"/>
      <c r="U213" s="1"/>
    </row>
    <row r="214" spans="17:21" ht="15">
      <c r="Q214" s="1"/>
      <c r="R214" s="1"/>
      <c r="S214" s="1"/>
      <c r="T214" s="1"/>
      <c r="U214" s="1"/>
    </row>
    <row r="215" spans="17:21" ht="15">
      <c r="Q215" s="1"/>
      <c r="R215" s="1"/>
      <c r="S215" s="1"/>
      <c r="T215" s="1"/>
      <c r="U215" s="1"/>
    </row>
    <row r="216" spans="17:21" ht="15">
      <c r="Q216" s="1"/>
      <c r="R216" s="1"/>
      <c r="S216" s="1"/>
      <c r="T216" s="1"/>
      <c r="U216" s="1"/>
    </row>
    <row r="217" spans="17:21" ht="15">
      <c r="Q217" s="1"/>
      <c r="R217" s="1"/>
      <c r="S217" s="1"/>
      <c r="T217" s="1"/>
      <c r="U217" s="1"/>
    </row>
    <row r="218" spans="17:21" ht="15">
      <c r="Q218" s="1"/>
      <c r="R218" s="1"/>
      <c r="S218" s="1"/>
      <c r="T218" s="1"/>
      <c r="U218" s="1"/>
    </row>
    <row r="219" spans="17:21" ht="15">
      <c r="Q219" s="1"/>
      <c r="R219" s="1"/>
      <c r="S219" s="1"/>
      <c r="T219" s="1"/>
      <c r="U219" s="1"/>
    </row>
    <row r="220" spans="17:21" ht="15">
      <c r="Q220" s="1"/>
      <c r="R220" s="1"/>
      <c r="S220" s="1"/>
      <c r="T220" s="1"/>
      <c r="U220" s="1"/>
    </row>
    <row r="221" spans="17:21" ht="15">
      <c r="Q221" s="1"/>
      <c r="R221" s="1"/>
      <c r="S221" s="1"/>
      <c r="T221" s="1"/>
      <c r="U221" s="1"/>
    </row>
    <row r="222" spans="17:21" ht="15">
      <c r="Q222" s="1"/>
      <c r="R222" s="1"/>
      <c r="S222" s="1"/>
      <c r="T222" s="1"/>
      <c r="U222" s="1"/>
    </row>
  </sheetData>
  <sheetProtection/>
  <mergeCells count="18">
    <mergeCell ref="BU5:BX5"/>
    <mergeCell ref="AS5:AU5"/>
    <mergeCell ref="Q5:T5"/>
    <mergeCell ref="E5:H5"/>
    <mergeCell ref="I5:L5"/>
    <mergeCell ref="M5:P5"/>
    <mergeCell ref="U5:X5"/>
    <mergeCell ref="Y5:AB5"/>
    <mergeCell ref="BQ5:BT5"/>
    <mergeCell ref="BM5:BP5"/>
    <mergeCell ref="AO5:AR5"/>
    <mergeCell ref="AK5:AN5"/>
    <mergeCell ref="AG5:AJ5"/>
    <mergeCell ref="AC5:AF5"/>
    <mergeCell ref="AW5:AY5"/>
    <mergeCell ref="BI5:BL5"/>
    <mergeCell ref="BE5:BH5"/>
    <mergeCell ref="BA5:BC5"/>
  </mergeCells>
  <printOptions gridLines="1"/>
  <pageMargins left="0.25" right="0" top="0" bottom="0" header="0" footer="0"/>
  <pageSetup horizontalDpi="600" verticalDpi="600" orientation="portrait" scale="69" r:id="rId1"/>
  <colBreaks count="6" manualBreakCount="6">
    <brk id="16" max="65535" man="1"/>
    <brk id="32" max="65535" man="1"/>
    <brk id="48" max="65535" man="1"/>
    <brk id="57" max="65535" man="1"/>
    <brk id="68" max="65535" man="1"/>
    <brk id="76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pol35</dc:creator>
  <cp:keywords/>
  <dc:description/>
  <cp:lastModifiedBy>Kakhaber Sulakvelidze</cp:lastModifiedBy>
  <cp:lastPrinted>2023-08-29T05:20:23Z</cp:lastPrinted>
  <dcterms:created xsi:type="dcterms:W3CDTF">2007-02-19T10:04:14Z</dcterms:created>
  <dcterms:modified xsi:type="dcterms:W3CDTF">2024-01-30T08:09:04Z</dcterms:modified>
  <cp:category/>
  <cp:version/>
  <cp:contentType/>
  <cp:contentStatus/>
</cp:coreProperties>
</file>